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O:\sd_0202\001 NOVELA 2023, 2024, 2025\2025_METODIKY\Kalkulačka úhrady rodiče, obce\2026\"/>
    </mc:Choice>
  </mc:AlternateContent>
  <xr:revisionPtr revIDLastSave="0" documentId="13_ncr:1_{9090E315-692B-4381-A407-D8516CB6FE8A}" xr6:coauthVersionLast="47" xr6:coauthVersionMax="47" xr10:uidLastSave="{00000000-0000-0000-0000-000000000000}"/>
  <workbookProtection workbookAlgorithmName="SHA-512" workbookHashValue="uLmeLRJjGz1EXExcJe4RYR1OGbhgqOUmuqQ4nhQodxc3dycYny3gUV1tM3PDEc1fAB+np1uIo/RqT0gfjneKyA==" workbookSaltValue="bnOWHZ75CiFcE6ZGEPy7Lg==" workbookSpinCount="100000" lockStructure="1"/>
  <bookViews>
    <workbookView xWindow="-110" yWindow="-110" windowWidth="19420" windowHeight="10300" xr2:uid="{00000000-000D-0000-FFFF-FFFF00000000}"/>
  </bookViews>
  <sheets>
    <sheet name="Informace" sheetId="6" r:id="rId1"/>
    <sheet name="KALKULAČKA" sheetId="1" r:id="rId2"/>
    <sheet name="Zákonná úprava § 13b" sheetId="8" r:id="rId3"/>
    <sheet name="editace" sheetId="5" state="hidden" r:id="rId4"/>
    <sheet name="výpočty pravidelná" sheetId="4"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 i="1" l="1"/>
  <c r="V5" i="1"/>
  <c r="V6" i="1"/>
  <c r="V7" i="1"/>
  <c r="V8" i="1"/>
  <c r="V9" i="1"/>
  <c r="V10" i="1"/>
  <c r="V11" i="1"/>
  <c r="V12" i="1"/>
  <c r="V13" i="1"/>
  <c r="V3" i="1"/>
  <c r="L8" i="1"/>
  <c r="V2" i="1"/>
  <c r="E3" i="5"/>
  <c r="E2" i="5" s="1"/>
  <c r="E8" i="1"/>
  <c r="C36" i="4" l="1"/>
  <c r="D36" i="4"/>
  <c r="D37" i="4"/>
  <c r="D38" i="4"/>
  <c r="D39" i="4"/>
  <c r="D40" i="4"/>
  <c r="D41" i="4"/>
  <c r="D42" i="4"/>
  <c r="D43" i="4"/>
  <c r="D44" i="4"/>
  <c r="D45" i="4"/>
  <c r="D46" i="4"/>
  <c r="D47" i="4"/>
  <c r="C38" i="4" l="1"/>
  <c r="C37" i="4"/>
  <c r="G5" i="4"/>
  <c r="G17" i="4" s="1"/>
  <c r="J20" i="4"/>
  <c r="J19" i="4"/>
  <c r="J18" i="4"/>
  <c r="J17" i="4"/>
  <c r="J16" i="4"/>
  <c r="J15" i="4"/>
  <c r="J14" i="4"/>
  <c r="G4" i="4"/>
  <c r="G2" i="4"/>
  <c r="I7" i="4" s="1"/>
  <c r="I9" i="4" l="1"/>
  <c r="I2" i="4"/>
  <c r="I10" i="4"/>
  <c r="I4" i="4"/>
  <c r="I6" i="4"/>
  <c r="I1" i="4"/>
  <c r="I8" i="4"/>
  <c r="I3" i="4"/>
  <c r="I11" i="4"/>
  <c r="I12" i="4"/>
  <c r="I5" i="4"/>
  <c r="G3" i="4" l="1"/>
  <c r="B14" i="4" s="1"/>
  <c r="C14" i="4" s="1"/>
  <c r="D14" i="4" s="1"/>
  <c r="B17" i="4" l="1"/>
  <c r="C17" i="4" s="1"/>
  <c r="D17" i="4" s="1"/>
  <c r="B12" i="4"/>
  <c r="C12" i="4" s="1"/>
  <c r="D12" i="4" s="1"/>
  <c r="B3" i="4"/>
  <c r="C3" i="4" s="1"/>
  <c r="D3" i="4" s="1"/>
  <c r="B24" i="4"/>
  <c r="C24" i="4" s="1"/>
  <c r="D24" i="4" s="1"/>
  <c r="B21" i="4"/>
  <c r="C21" i="4" s="1"/>
  <c r="D21" i="4" s="1"/>
  <c r="B19" i="4"/>
  <c r="C19" i="4" s="1"/>
  <c r="D19" i="4" s="1"/>
  <c r="B29" i="4"/>
  <c r="C29" i="4" s="1"/>
  <c r="D29" i="4" s="1"/>
  <c r="B30" i="4"/>
  <c r="C30" i="4" s="1"/>
  <c r="D30" i="4" s="1"/>
  <c r="B7" i="4"/>
  <c r="C7" i="4" s="1"/>
  <c r="D7" i="4" s="1"/>
  <c r="B9" i="4"/>
  <c r="C9" i="4" s="1"/>
  <c r="D9" i="4" s="1"/>
  <c r="B10" i="4"/>
  <c r="C10" i="4" s="1"/>
  <c r="D10" i="4" s="1"/>
  <c r="B23" i="4"/>
  <c r="C23" i="4" s="1"/>
  <c r="D23" i="4" s="1"/>
  <c r="B20" i="4"/>
  <c r="C20" i="4" s="1"/>
  <c r="D20" i="4" s="1"/>
  <c r="B27" i="4"/>
  <c r="C27" i="4" s="1"/>
  <c r="D27" i="4" s="1"/>
  <c r="B6" i="4"/>
  <c r="C6" i="4" s="1"/>
  <c r="D6" i="4" s="1"/>
  <c r="B8" i="4"/>
  <c r="C8" i="4" s="1"/>
  <c r="D8" i="4" s="1"/>
  <c r="B5" i="4"/>
  <c r="C5" i="4" s="1"/>
  <c r="D5" i="4" s="1"/>
  <c r="B18" i="4"/>
  <c r="C18" i="4" s="1"/>
  <c r="D18" i="4" s="1"/>
  <c r="B31" i="4"/>
  <c r="C31" i="4" s="1"/>
  <c r="D31" i="4" s="1"/>
  <c r="B16" i="4"/>
  <c r="C16" i="4" s="1"/>
  <c r="D16" i="4" s="1"/>
  <c r="B22" i="4"/>
  <c r="C22" i="4" s="1"/>
  <c r="D22" i="4" s="1"/>
  <c r="B13" i="4"/>
  <c r="C13" i="4" s="1"/>
  <c r="D13" i="4" s="1"/>
  <c r="B25" i="4"/>
  <c r="C25" i="4" s="1"/>
  <c r="D25" i="4" s="1"/>
  <c r="B2" i="4"/>
  <c r="C2" i="4" s="1"/>
  <c r="D2" i="4" s="1"/>
  <c r="B32" i="4"/>
  <c r="C32" i="4" s="1"/>
  <c r="D32" i="4" s="1"/>
  <c r="B4" i="4"/>
  <c r="C4" i="4" s="1"/>
  <c r="D4" i="4" s="1"/>
  <c r="B28" i="4"/>
  <c r="C28" i="4" s="1"/>
  <c r="D28" i="4" s="1"/>
  <c r="B26" i="4"/>
  <c r="C26" i="4" s="1"/>
  <c r="D26" i="4" s="1"/>
  <c r="B15" i="4"/>
  <c r="C15" i="4" s="1"/>
  <c r="D15" i="4" s="1"/>
  <c r="B11" i="4"/>
  <c r="C11" i="4" s="1"/>
  <c r="D11" i="4" s="1"/>
  <c r="G11" i="4" l="1"/>
  <c r="H11" i="4" s="1"/>
  <c r="H14" i="4"/>
  <c r="G9" i="4"/>
  <c r="H9" i="4" s="1"/>
  <c r="G10" i="4"/>
  <c r="H10" i="4" s="1"/>
  <c r="G8" i="4"/>
  <c r="H8" i="4" s="1"/>
  <c r="G12" i="4"/>
  <c r="H12" i="4" s="1"/>
  <c r="H13" i="4" l="1"/>
  <c r="G16" i="4" s="1"/>
  <c r="G15" i="4"/>
  <c r="E9" i="1" s="1"/>
  <c r="G18" i="4" l="1"/>
  <c r="G20" i="4"/>
  <c r="E10" i="1" s="1"/>
</calcChain>
</file>

<file path=xl/sharedStrings.xml><?xml version="1.0" encoding="utf-8"?>
<sst xmlns="http://schemas.openxmlformats.org/spreadsheetml/2006/main" count="90" uniqueCount="70">
  <si>
    <t>Květen</t>
  </si>
  <si>
    <t>Pondělí</t>
  </si>
  <si>
    <t>Ne</t>
  </si>
  <si>
    <t>Úterý</t>
  </si>
  <si>
    <t>Středa</t>
  </si>
  <si>
    <t>Čtvrtek</t>
  </si>
  <si>
    <t>Pátek</t>
  </si>
  <si>
    <t>Sobota</t>
  </si>
  <si>
    <t>Neděle</t>
  </si>
  <si>
    <t>Červenec</t>
  </si>
  <si>
    <t>Leden</t>
  </si>
  <si>
    <t>Rok</t>
  </si>
  <si>
    <t>Únor</t>
  </si>
  <si>
    <t>Měsíc</t>
  </si>
  <si>
    <t>Březen</t>
  </si>
  <si>
    <t>Číslo měsíce</t>
  </si>
  <si>
    <t>Duben</t>
  </si>
  <si>
    <t>Červen</t>
  </si>
  <si>
    <t>Srpen</t>
  </si>
  <si>
    <t>Září</t>
  </si>
  <si>
    <t>Říjen</t>
  </si>
  <si>
    <t>Listopad</t>
  </si>
  <si>
    <t>Prosinec</t>
  </si>
  <si>
    <t>Datum</t>
  </si>
  <si>
    <t>Zpracování týdne</t>
  </si>
  <si>
    <t>Počet dní v týdnu</t>
  </si>
  <si>
    <t>Počet</t>
  </si>
  <si>
    <t>Počet navštěvovaných dní</t>
  </si>
  <si>
    <t>Cena za den</t>
  </si>
  <si>
    <t>Maximální tarif</t>
  </si>
  <si>
    <t>hláška OK</t>
  </si>
  <si>
    <t>hláška mimo limit</t>
  </si>
  <si>
    <t xml:space="preserve">hláška chyba </t>
  </si>
  <si>
    <t>Chyba v zadání (zadejte číslo bez mezer)</t>
  </si>
  <si>
    <t>Parametr</t>
  </si>
  <si>
    <t>hodnota</t>
  </si>
  <si>
    <t>počet dní v roce (ze zákona)</t>
  </si>
  <si>
    <t>Minimální mzda (měsíčně)</t>
  </si>
  <si>
    <t>počet dní pro základní sazbu minimálně</t>
  </si>
  <si>
    <t>vyšší sazba</t>
  </si>
  <si>
    <t>nižší sazba</t>
  </si>
  <si>
    <t>počet hodin pro snížení poplatku (maximálně)</t>
  </si>
  <si>
    <t>poměr snížení poplatku</t>
  </si>
  <si>
    <t>Počítaných dní</t>
  </si>
  <si>
    <t>minimální počet hodin</t>
  </si>
  <si>
    <r>
      <t xml:space="preserve">Měsíc </t>
    </r>
    <r>
      <rPr>
        <sz val="11"/>
        <color theme="1"/>
        <rFont val="Aptos"/>
        <family val="2"/>
      </rPr>
      <t>(vyberte)</t>
    </r>
    <r>
      <rPr>
        <b/>
        <sz val="14"/>
        <color theme="1"/>
        <rFont val="Aptos"/>
        <family val="2"/>
      </rPr>
      <t>:</t>
    </r>
  </si>
  <si>
    <t>Rok - poslední úprava minimální mzdy</t>
  </si>
  <si>
    <t>státní příspěvek běžná DS</t>
  </si>
  <si>
    <t>státní příspěvek sousedská DS</t>
  </si>
  <si>
    <t xml:space="preserve">       Předchozí měsíc</t>
  </si>
  <si>
    <t xml:space="preserve">       Následující měsíc</t>
  </si>
  <si>
    <t xml:space="preserve">       Aktuální měsíc</t>
  </si>
  <si>
    <t>Výše úhrady je v zákonném limitu</t>
  </si>
  <si>
    <t>Legenda:</t>
  </si>
  <si>
    <t>Výše úhrady převyšuje zákonný limit</t>
  </si>
  <si>
    <t xml:space="preserve">         Dny v týdnu</t>
  </si>
  <si>
    <r>
      <t>Počet obsazených dní v měsíci</t>
    </r>
    <r>
      <rPr>
        <b/>
        <sz val="14"/>
        <rFont val="Aptos"/>
        <family val="2"/>
      </rPr>
      <t xml:space="preserve">: </t>
    </r>
  </si>
  <si>
    <r>
      <t>Počet obsazených dní v měsíci</t>
    </r>
    <r>
      <rPr>
        <b/>
        <sz val="10"/>
        <color theme="1"/>
        <rFont val="Aptos"/>
        <family val="2"/>
      </rPr>
      <t>:</t>
    </r>
  </si>
  <si>
    <r>
      <t>Obsazené dny dle smlouvy</t>
    </r>
    <r>
      <rPr>
        <sz val="14"/>
        <color rgb="FFFF0000"/>
        <rFont val="Aptos"/>
        <family val="2"/>
      </rPr>
      <t xml:space="preserve"> </t>
    </r>
    <r>
      <rPr>
        <sz val="11"/>
        <color rgb="FFFF0000"/>
        <rFont val="Aptos"/>
        <family val="2"/>
      </rPr>
      <t>(vyberte)</t>
    </r>
  </si>
  <si>
    <t>hodnoty dne</t>
  </si>
  <si>
    <t>hodnoty měsíce</t>
  </si>
  <si>
    <t>Vypočtené parametry - Neupravovat</t>
  </si>
  <si>
    <t>Rok :</t>
  </si>
  <si>
    <t>Maximální měsíční úhrada obce:</t>
  </si>
  <si>
    <t>Tarif obec</t>
  </si>
  <si>
    <t>Ano</t>
  </si>
  <si>
    <t>Neproplácí se</t>
  </si>
  <si>
    <t xml:space="preserve"> </t>
  </si>
  <si>
    <r>
      <t xml:space="preserve">
</t>
    </r>
    <r>
      <rPr>
        <i/>
        <sz val="10"/>
        <color rgb="FF000000"/>
        <rFont val="Arial"/>
        <family val="2"/>
        <charset val="238"/>
        <scheme val="minor"/>
      </rPr>
      <t>Obsazení kapacitního místa</t>
    </r>
    <r>
      <rPr>
        <b/>
        <i/>
        <sz val="10"/>
        <color rgb="FF000000"/>
        <rFont val="Arial"/>
        <family val="2"/>
        <charset val="238"/>
        <scheme val="minor"/>
      </rPr>
      <t xml:space="preserve"> nepravidelně, příležitostně </t>
    </r>
    <r>
      <rPr>
        <i/>
        <sz val="10"/>
        <color rgb="FF000000"/>
        <rFont val="Arial"/>
        <family val="2"/>
        <charset val="238"/>
        <scheme val="minor"/>
      </rPr>
      <t>(jen určité dny       v měsíci)</t>
    </r>
    <r>
      <rPr>
        <b/>
        <i/>
        <sz val="10"/>
        <color rgb="FF000000"/>
        <rFont val="Arial"/>
        <family val="2"/>
        <charset val="238"/>
        <scheme val="minor"/>
      </rPr>
      <t xml:space="preserve">
</t>
    </r>
  </si>
  <si>
    <r>
      <rPr>
        <sz val="8"/>
        <color rgb="FF000000"/>
        <rFont val="Calibri"/>
        <family val="2"/>
        <charset val="238"/>
      </rPr>
      <t xml:space="preserve">  </t>
    </r>
    <r>
      <rPr>
        <sz val="11"/>
        <color rgb="FF000000"/>
        <rFont val="Calibri"/>
        <family val="2"/>
        <charset val="238"/>
      </rPr>
      <t xml:space="preserve">
</t>
    </r>
    <r>
      <rPr>
        <i/>
        <sz val="11"/>
        <color rgb="FF000000"/>
        <rFont val="Calibri"/>
        <family val="2"/>
        <charset val="238"/>
      </rPr>
      <t xml:space="preserve">Obsazení kapacitního místa dle smlouvy </t>
    </r>
    <r>
      <rPr>
        <b/>
        <i/>
        <sz val="11"/>
        <color rgb="FF000000"/>
        <rFont val="Calibri"/>
        <family val="2"/>
        <charset val="238"/>
      </rPr>
      <t xml:space="preserve">pravidelně každý den nebo některé dny v týdnu. </t>
    </r>
    <r>
      <rPr>
        <i/>
        <sz val="11"/>
        <color rgb="FF000000"/>
        <rFont val="Calibri"/>
        <family val="2"/>
        <charset val="238"/>
      </rPr>
      <t>(</t>
    </r>
    <r>
      <rPr>
        <sz val="11"/>
        <color rgb="FF000000"/>
        <rFont val="Calibri"/>
        <family val="2"/>
        <charset val="238"/>
      </rPr>
      <t xml:space="preserve">např. smlouva na docházku pondělí až čtvrtek). </t>
    </r>
    <r>
      <rPr>
        <i/>
        <sz val="11"/>
        <color rgb="FF000000"/>
        <rFont val="Calibri"/>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</si>
</sst>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Kč&quot;;[Red]\-#,##0\ &quot;Kč&quot;"/>
    <numFmt numFmtId="8" formatCode="#,##0.00\ &quot;Kč&quot;;[Red]\-#,##0.00\ &quot;Kč&quot;"/>
    <numFmt numFmtId="164" formatCode="ddd&quot; &quot;d&quot;.&quot;m&quot;.&quot;yyyy"/>
    <numFmt numFmtId="165" formatCode="#,##0\ &quot;Kč&quot;"/>
    <numFmt numFmtId="166" formatCode="#,##0.0\ &quot;Kč&quot;"/>
  </numFmts>
  <fonts count="35" x14ac:knownFonts="1">
    <font>
      <sz val="10"/>
      <color rgb="FF000000"/>
      <name val="Arial"/>
      <scheme val="minor"/>
    </font>
    <font>
      <sz val="10"/>
      <color theme="1"/>
      <name val="Arial"/>
      <family val="2"/>
      <charset val="238"/>
      <scheme val="minor"/>
    </font>
    <font>
      <b/>
      <sz val="14"/>
      <color theme="1"/>
      <name val="Aptos"/>
      <family val="2"/>
    </font>
    <font>
      <b/>
      <sz val="10"/>
      <color theme="1"/>
      <name val="Aptos"/>
      <family val="2"/>
    </font>
    <font>
      <sz val="10"/>
      <color rgb="FF000000"/>
      <name val="Aptos"/>
      <family val="2"/>
    </font>
    <font>
      <b/>
      <sz val="10"/>
      <color rgb="FF000000"/>
      <name val="Arial"/>
      <family val="2"/>
      <charset val="238"/>
      <scheme val="minor"/>
    </font>
    <font>
      <sz val="10"/>
      <color rgb="FF000000"/>
      <name val="Arial"/>
      <family val="2"/>
      <charset val="238"/>
      <scheme val="minor"/>
    </font>
    <font>
      <sz val="11"/>
      <color rgb="FF000000"/>
      <name val="Aptos"/>
      <family val="2"/>
    </font>
    <font>
      <b/>
      <sz val="11"/>
      <color rgb="FF000000"/>
      <name val="Aptos"/>
      <family val="2"/>
    </font>
    <font>
      <sz val="11"/>
      <color rgb="FF000000"/>
      <name val="Arial"/>
      <family val="2"/>
      <charset val="238"/>
      <scheme val="minor"/>
    </font>
    <font>
      <sz val="10"/>
      <color theme="1"/>
      <name val="Arial"/>
      <family val="2"/>
      <charset val="238"/>
      <scheme val="minor"/>
    </font>
    <font>
      <sz val="10"/>
      <color rgb="FF000000"/>
      <name val="Arial"/>
      <family val="2"/>
      <charset val="238"/>
      <scheme val="major"/>
    </font>
    <font>
      <sz val="14"/>
      <color rgb="FF000000"/>
      <name val="Aptos"/>
      <family val="2"/>
    </font>
    <font>
      <sz val="14"/>
      <color theme="1"/>
      <name val="Aptos"/>
      <family val="2"/>
    </font>
    <font>
      <sz val="11"/>
      <color theme="1"/>
      <name val="Aptos"/>
      <family val="2"/>
    </font>
    <font>
      <b/>
      <sz val="11"/>
      <color rgb="FF000000"/>
      <name val="Aptos"/>
      <family val="2"/>
      <charset val="238"/>
    </font>
    <font>
      <b/>
      <sz val="10"/>
      <color theme="1"/>
      <name val="Arial"/>
      <family val="2"/>
      <charset val="238"/>
      <scheme val="minor"/>
    </font>
    <font>
      <sz val="11"/>
      <color rgb="FFFF0000"/>
      <name val="Aptos"/>
      <family val="2"/>
    </font>
    <font>
      <sz val="14"/>
      <color rgb="FFFF0000"/>
      <name val="Aptos"/>
      <family val="2"/>
    </font>
    <font>
      <b/>
      <sz val="14"/>
      <name val="Aptos"/>
      <family val="2"/>
    </font>
    <font>
      <b/>
      <i/>
      <sz val="10"/>
      <color rgb="FF000000"/>
      <name val="Arial"/>
      <family val="2"/>
      <charset val="238"/>
      <scheme val="minor"/>
    </font>
    <font>
      <b/>
      <i/>
      <sz val="11"/>
      <color rgb="FF000000"/>
      <name val="Aptos"/>
      <family val="2"/>
    </font>
    <font>
      <sz val="12"/>
      <color theme="1"/>
      <name val="Aptos"/>
      <family val="2"/>
    </font>
    <font>
      <sz val="12"/>
      <name val="Aptos"/>
      <family val="2"/>
    </font>
    <font>
      <i/>
      <sz val="11"/>
      <color rgb="FF000000"/>
      <name val="Arial"/>
      <family val="2"/>
      <charset val="238"/>
      <scheme val="minor"/>
    </font>
    <font>
      <i/>
      <sz val="9"/>
      <color rgb="FF000000"/>
      <name val="Arial"/>
      <family val="2"/>
      <charset val="238"/>
      <scheme val="minor"/>
    </font>
    <font>
      <sz val="11"/>
      <color rgb="FF000000"/>
      <name val="Calibri"/>
      <family val="2"/>
      <charset val="238"/>
    </font>
    <font>
      <i/>
      <sz val="11"/>
      <color rgb="FF000000"/>
      <name val="Calibri"/>
      <family val="2"/>
      <charset val="238"/>
    </font>
    <font>
      <i/>
      <sz val="10"/>
      <color rgb="FF000000"/>
      <name val="Arial"/>
      <family val="2"/>
      <charset val="238"/>
      <scheme val="minor"/>
    </font>
    <font>
      <b/>
      <i/>
      <sz val="11"/>
      <color rgb="FF000000"/>
      <name val="Calibri"/>
      <family val="2"/>
      <charset val="238"/>
    </font>
    <font>
      <sz val="8"/>
      <color rgb="FF000000"/>
      <name val="Calibri"/>
      <family val="2"/>
      <charset val="238"/>
    </font>
    <font>
      <b/>
      <i/>
      <sz val="10"/>
      <color rgb="FF000000"/>
      <name val="Calibri"/>
      <family val="2"/>
      <charset val="238"/>
    </font>
    <font>
      <sz val="12"/>
      <color rgb="FF000000"/>
      <name val="Arial"/>
      <family val="2"/>
      <charset val="238"/>
      <scheme val="minor"/>
    </font>
    <font>
      <b/>
      <sz val="12"/>
      <color rgb="FF000000"/>
      <name val="Arial"/>
      <family val="2"/>
      <charset val="238"/>
      <scheme val="minor"/>
    </font>
    <font>
      <b/>
      <sz val="16"/>
      <color rgb="FF000000"/>
      <name val="Arial"/>
      <family val="2"/>
      <charset val="238"/>
      <scheme val="minor"/>
    </font>
  </fonts>
  <fills count="7">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0"/>
        <bgColor rgb="FFFFFFFF"/>
      </patternFill>
    </fill>
    <fill>
      <patternFill patternType="solid">
        <fgColor theme="0" tint="-0.14999847407452621"/>
        <bgColor indexed="64"/>
      </patternFill>
    </fill>
    <fill>
      <patternFill patternType="solid">
        <fgColor theme="2"/>
        <bgColor indexed="64"/>
      </patternFill>
    </fill>
  </fills>
  <borders count="20">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102">
    <xf numFmtId="0" fontId="0" fillId="0" borderId="0" xfId="0"/>
    <xf numFmtId="164" fontId="1" fillId="0" borderId="0" xfId="0" applyNumberFormat="1" applyFont="1"/>
    <xf numFmtId="14" fontId="1" fillId="0" borderId="0" xfId="0" applyNumberFormat="1" applyFont="1"/>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1" fillId="0" borderId="5" xfId="0" applyFont="1" applyBorder="1"/>
    <xf numFmtId="0" fontId="1" fillId="0" borderId="6" xfId="0" applyFont="1" applyBorder="1"/>
    <xf numFmtId="3" fontId="1" fillId="0" borderId="0" xfId="0" applyNumberFormat="1" applyFont="1"/>
    <xf numFmtId="0" fontId="6" fillId="0" borderId="0" xfId="0" applyFont="1"/>
    <xf numFmtId="0" fontId="0" fillId="0" borderId="14" xfId="0" applyBorder="1"/>
    <xf numFmtId="0" fontId="0" fillId="0" borderId="11" xfId="0" applyBorder="1"/>
    <xf numFmtId="0" fontId="0" fillId="0" borderId="12" xfId="0" applyBorder="1"/>
    <xf numFmtId="0" fontId="1" fillId="0" borderId="9" xfId="0" applyFont="1" applyBorder="1"/>
    <xf numFmtId="0" fontId="1" fillId="0" borderId="13" xfId="0" applyFont="1" applyBorder="1"/>
    <xf numFmtId="0" fontId="0" fillId="0" borderId="10" xfId="0" applyBorder="1"/>
    <xf numFmtId="0" fontId="1" fillId="0" borderId="7" xfId="0" applyFont="1" applyBorder="1"/>
    <xf numFmtId="0" fontId="1" fillId="0" borderId="8" xfId="0" applyFont="1" applyBorder="1"/>
    <xf numFmtId="0" fontId="1" fillId="0" borderId="14" xfId="0" applyFont="1" applyBorder="1"/>
    <xf numFmtId="0" fontId="10" fillId="0" borderId="0" xfId="0" applyFont="1"/>
    <xf numFmtId="0" fontId="0" fillId="2" borderId="9" xfId="0" applyFill="1" applyBorder="1"/>
    <xf numFmtId="0" fontId="0" fillId="2" borderId="8" xfId="0" applyFill="1" applyBorder="1"/>
    <xf numFmtId="0" fontId="2" fillId="2" borderId="0" xfId="0" applyFont="1" applyFill="1" applyAlignment="1">
      <alignment vertical="center"/>
    </xf>
    <xf numFmtId="0" fontId="2" fillId="2" borderId="0" xfId="0" applyFont="1" applyFill="1" applyAlignment="1">
      <alignment horizontal="left" vertical="center"/>
    </xf>
    <xf numFmtId="0" fontId="2" fillId="2" borderId="0" xfId="0" applyFont="1" applyFill="1" applyAlignment="1">
      <alignment horizontal="left" vertical="center" wrapText="1"/>
    </xf>
    <xf numFmtId="0" fontId="0" fillId="2" borderId="7" xfId="0" applyFill="1" applyBorder="1"/>
    <xf numFmtId="0" fontId="13" fillId="2" borderId="11" xfId="0" applyFont="1" applyFill="1" applyBorder="1" applyAlignment="1">
      <alignment horizontal="center" vertical="center"/>
    </xf>
    <xf numFmtId="3" fontId="12" fillId="2" borderId="11" xfId="0" applyNumberFormat="1" applyFont="1" applyFill="1" applyBorder="1" applyAlignment="1">
      <alignment horizontal="center" vertical="center"/>
    </xf>
    <xf numFmtId="0" fontId="13" fillId="2" borderId="11" xfId="0" applyFont="1" applyFill="1" applyBorder="1" applyAlignment="1">
      <alignment vertical="center"/>
    </xf>
    <xf numFmtId="0" fontId="0" fillId="2" borderId="14" xfId="0" applyFill="1" applyBorder="1"/>
    <xf numFmtId="0" fontId="0" fillId="2" borderId="12" xfId="0" applyFill="1" applyBorder="1"/>
    <xf numFmtId="0" fontId="0" fillId="3" borderId="0" xfId="0" applyFill="1"/>
    <xf numFmtId="0" fontId="20" fillId="3" borderId="0" xfId="0" applyFont="1" applyFill="1"/>
    <xf numFmtId="0" fontId="13" fillId="3" borderId="0" xfId="0" applyFont="1" applyFill="1" applyAlignment="1">
      <alignment horizontal="center" vertical="center"/>
    </xf>
    <xf numFmtId="0" fontId="7" fillId="3" borderId="0" xfId="0" applyFont="1" applyFill="1"/>
    <xf numFmtId="3" fontId="12" fillId="3" borderId="0" xfId="0" applyNumberFormat="1" applyFont="1" applyFill="1" applyAlignment="1">
      <alignment horizontal="center" vertical="center"/>
    </xf>
    <xf numFmtId="0" fontId="6" fillId="3" borderId="0" xfId="0" applyFont="1" applyFill="1"/>
    <xf numFmtId="0" fontId="13" fillId="3" borderId="0" xfId="0" applyFont="1" applyFill="1" applyAlignment="1">
      <alignment vertical="center"/>
    </xf>
    <xf numFmtId="0" fontId="21" fillId="3" borderId="0" xfId="0" applyFont="1" applyFill="1"/>
    <xf numFmtId="0" fontId="9" fillId="3" borderId="0" xfId="0" applyFont="1" applyFill="1"/>
    <xf numFmtId="8" fontId="0" fillId="3" borderId="0" xfId="0" applyNumberFormat="1" applyFill="1" applyAlignment="1">
      <alignment horizontal="center"/>
    </xf>
    <xf numFmtId="0" fontId="8" fillId="3" borderId="0" xfId="0" applyFont="1" applyFill="1"/>
    <xf numFmtId="0" fontId="23" fillId="2" borderId="0" xfId="0" applyFont="1" applyFill="1" applyAlignment="1">
      <alignment horizontal="center" vertical="center"/>
    </xf>
    <xf numFmtId="0" fontId="7" fillId="3" borderId="0" xfId="0" applyFont="1" applyFill="1" applyProtection="1">
      <protection hidden="1"/>
    </xf>
    <xf numFmtId="0" fontId="0" fillId="3" borderId="0" xfId="0" applyFill="1" applyProtection="1">
      <protection hidden="1"/>
    </xf>
    <xf numFmtId="0" fontId="2" fillId="4" borderId="0" xfId="0" applyFont="1" applyFill="1" applyAlignment="1" applyProtection="1">
      <alignment horizontal="center" vertical="center" wrapText="1"/>
      <protection hidden="1"/>
    </xf>
    <xf numFmtId="0" fontId="13" fillId="2" borderId="0" xfId="0" applyFont="1" applyFill="1" applyAlignment="1">
      <alignment horizontal="right" vertical="center"/>
    </xf>
    <xf numFmtId="0" fontId="0" fillId="2" borderId="0" xfId="0" applyFill="1"/>
    <xf numFmtId="0" fontId="4" fillId="3" borderId="0" xfId="0" applyFont="1" applyFill="1"/>
    <xf numFmtId="0" fontId="0" fillId="2" borderId="11" xfId="0" applyFill="1" applyBorder="1"/>
    <xf numFmtId="0" fontId="26" fillId="2" borderId="10" xfId="0" applyFont="1" applyFill="1" applyBorder="1" applyAlignment="1" applyProtection="1">
      <alignment vertical="center" wrapText="1"/>
      <protection hidden="1"/>
    </xf>
    <xf numFmtId="0" fontId="20" fillId="2" borderId="9" xfId="0" applyFont="1" applyFill="1" applyBorder="1" applyAlignment="1">
      <alignment vertical="top"/>
    </xf>
    <xf numFmtId="0" fontId="20" fillId="2" borderId="10" xfId="0" applyFont="1" applyFill="1" applyBorder="1" applyAlignment="1">
      <alignment vertical="top"/>
    </xf>
    <xf numFmtId="0" fontId="24" fillId="3" borderId="0" xfId="0" applyFont="1" applyFill="1"/>
    <xf numFmtId="0" fontId="20" fillId="3" borderId="0" xfId="0" applyFont="1" applyFill="1" applyProtection="1">
      <protection hidden="1"/>
    </xf>
    <xf numFmtId="0" fontId="6" fillId="3" borderId="0" xfId="0" applyFont="1" applyFill="1" applyProtection="1">
      <protection hidden="1"/>
    </xf>
    <xf numFmtId="8" fontId="0" fillId="3" borderId="0" xfId="0" applyNumberFormat="1" applyFill="1" applyAlignment="1" applyProtection="1">
      <alignment horizontal="center"/>
      <protection hidden="1"/>
    </xf>
    <xf numFmtId="0" fontId="7" fillId="3" borderId="0" xfId="0" applyFont="1" applyFill="1" applyAlignment="1" applyProtection="1">
      <alignment horizontal="center" vertical="center"/>
      <protection hidden="1"/>
    </xf>
    <xf numFmtId="6" fontId="8" fillId="3" borderId="0" xfId="0" applyNumberFormat="1" applyFont="1" applyFill="1" applyAlignment="1" applyProtection="1">
      <alignment horizontal="center" vertical="center"/>
      <protection hidden="1"/>
    </xf>
    <xf numFmtId="0" fontId="15" fillId="3" borderId="0" xfId="0" applyFont="1" applyFill="1" applyProtection="1">
      <protection hidden="1"/>
    </xf>
    <xf numFmtId="6" fontId="5" fillId="3" borderId="0" xfId="0" applyNumberFormat="1" applyFont="1" applyFill="1" applyAlignment="1" applyProtection="1">
      <alignment horizontal="center"/>
      <protection hidden="1"/>
    </xf>
    <xf numFmtId="165" fontId="6" fillId="3" borderId="0" xfId="0" applyNumberFormat="1" applyFont="1" applyFill="1" applyAlignment="1" applyProtection="1">
      <alignment horizontal="center"/>
      <protection hidden="1"/>
    </xf>
    <xf numFmtId="165" fontId="5" fillId="3" borderId="0" xfId="0" applyNumberFormat="1" applyFont="1" applyFill="1" applyAlignment="1" applyProtection="1">
      <alignment horizontal="center"/>
      <protection hidden="1"/>
    </xf>
    <xf numFmtId="166" fontId="11" fillId="3" borderId="0" xfId="0" applyNumberFormat="1" applyFont="1" applyFill="1" applyAlignment="1" applyProtection="1">
      <alignment horizontal="center"/>
      <protection hidden="1"/>
    </xf>
    <xf numFmtId="166" fontId="5" fillId="3" borderId="0" xfId="0" applyNumberFormat="1" applyFont="1" applyFill="1" applyAlignment="1" applyProtection="1">
      <alignment horizontal="center"/>
      <protection hidden="1"/>
    </xf>
    <xf numFmtId="0" fontId="9" fillId="3" borderId="0" xfId="0" applyFont="1" applyFill="1" applyProtection="1">
      <protection hidden="1"/>
    </xf>
    <xf numFmtId="0" fontId="7" fillId="3" borderId="0" xfId="0" applyFont="1" applyFill="1" applyAlignment="1" applyProtection="1">
      <alignment wrapText="1"/>
      <protection hidden="1"/>
    </xf>
    <xf numFmtId="0" fontId="22" fillId="3" borderId="15" xfId="0" applyFont="1" applyFill="1" applyBorder="1" applyAlignment="1" applyProtection="1">
      <alignment vertical="center"/>
      <protection locked="0" hidden="1"/>
    </xf>
    <xf numFmtId="0" fontId="16" fillId="5" borderId="0" xfId="0" applyFont="1" applyFill="1"/>
    <xf numFmtId="0" fontId="0" fillId="5" borderId="0" xfId="0" applyFill="1"/>
    <xf numFmtId="0" fontId="6" fillId="5" borderId="0" xfId="0" applyFont="1" applyFill="1"/>
    <xf numFmtId="0" fontId="1" fillId="5" borderId="0" xfId="0" applyFont="1" applyFill="1"/>
    <xf numFmtId="0" fontId="0" fillId="6" borderId="15" xfId="0" applyFill="1" applyBorder="1" applyProtection="1">
      <protection locked="0"/>
    </xf>
    <xf numFmtId="0" fontId="1" fillId="6" borderId="16" xfId="0" applyFont="1" applyFill="1" applyBorder="1" applyProtection="1">
      <protection locked="0"/>
    </xf>
    <xf numFmtId="0" fontId="10" fillId="6" borderId="16" xfId="0" applyFont="1" applyFill="1" applyBorder="1" applyProtection="1">
      <protection locked="0"/>
    </xf>
    <xf numFmtId="0" fontId="6" fillId="6" borderId="17" xfId="0" applyFont="1" applyFill="1" applyBorder="1" applyProtection="1">
      <protection locked="0"/>
    </xf>
    <xf numFmtId="8" fontId="0" fillId="6" borderId="15" xfId="0" applyNumberFormat="1" applyFill="1" applyBorder="1" applyProtection="1">
      <protection locked="0"/>
    </xf>
    <xf numFmtId="8" fontId="0" fillId="6" borderId="17" xfId="0" applyNumberFormat="1" applyFill="1" applyBorder="1" applyProtection="1">
      <protection locked="0"/>
    </xf>
    <xf numFmtId="0" fontId="22" fillId="3" borderId="18" xfId="0" applyFont="1" applyFill="1" applyBorder="1" applyAlignment="1" applyProtection="1">
      <alignment vertical="center"/>
      <protection locked="0" hidden="1"/>
    </xf>
    <xf numFmtId="0" fontId="32" fillId="2" borderId="0" xfId="0" applyFont="1" applyFill="1" applyAlignment="1">
      <alignment horizontal="center" vertical="center"/>
    </xf>
    <xf numFmtId="0" fontId="22" fillId="3" borderId="18" xfId="0" applyFont="1" applyFill="1" applyBorder="1" applyAlignment="1" applyProtection="1">
      <alignment horizontal="center" vertical="center"/>
      <protection locked="0" hidden="1"/>
    </xf>
    <xf numFmtId="3" fontId="1" fillId="6" borderId="16" xfId="0" applyNumberFormat="1" applyFont="1" applyFill="1" applyBorder="1" applyProtection="1">
      <protection locked="0"/>
    </xf>
    <xf numFmtId="0" fontId="9" fillId="0" borderId="0" xfId="0" applyFont="1"/>
    <xf numFmtId="0" fontId="32" fillId="2" borderId="0" xfId="0" applyFont="1" applyFill="1" applyAlignment="1" applyProtection="1">
      <alignment horizontal="center" vertical="center"/>
    </xf>
    <xf numFmtId="0" fontId="0" fillId="2" borderId="0" xfId="0" applyFill="1" applyBorder="1"/>
    <xf numFmtId="0" fontId="2" fillId="2" borderId="0" xfId="0" applyFont="1" applyFill="1" applyBorder="1" applyAlignment="1">
      <alignment vertical="center"/>
    </xf>
    <xf numFmtId="0" fontId="2" fillId="2" borderId="0"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33" fillId="2" borderId="14" xfId="0" applyFont="1" applyFill="1" applyBorder="1" applyAlignment="1">
      <alignment horizontal="center" vertical="center"/>
    </xf>
    <xf numFmtId="0" fontId="2" fillId="4" borderId="11" xfId="0" applyFont="1" applyFill="1" applyBorder="1" applyAlignment="1" applyProtection="1">
      <alignment horizontal="center" vertical="center" wrapText="1"/>
      <protection hidden="1"/>
    </xf>
    <xf numFmtId="0" fontId="13" fillId="2" borderId="12" xfId="0" applyFont="1" applyFill="1" applyBorder="1" applyAlignment="1">
      <alignment horizontal="center" vertical="center"/>
    </xf>
    <xf numFmtId="0" fontId="2" fillId="4" borderId="0" xfId="0" applyFont="1" applyFill="1" applyBorder="1" applyAlignment="1" applyProtection="1">
      <alignment horizontal="center" vertical="center" wrapText="1"/>
      <protection hidden="1"/>
    </xf>
    <xf numFmtId="0" fontId="8" fillId="3" borderId="0" xfId="0" applyFont="1" applyFill="1" applyBorder="1"/>
    <xf numFmtId="165" fontId="34" fillId="2" borderId="0" xfId="0" applyNumberFormat="1" applyFont="1" applyFill="1" applyAlignment="1">
      <alignment horizontal="center" vertical="center"/>
    </xf>
    <xf numFmtId="0" fontId="25" fillId="2" borderId="7" xfId="0" applyFont="1" applyFill="1" applyBorder="1" applyAlignment="1">
      <alignment horizontal="left" textRotation="90"/>
    </xf>
    <xf numFmtId="0" fontId="31" fillId="2" borderId="19" xfId="0" applyFont="1" applyFill="1" applyBorder="1" applyAlignment="1">
      <alignment horizontal="left" vertical="top" wrapText="1"/>
    </xf>
    <xf numFmtId="0" fontId="20" fillId="2" borderId="19" xfId="0" applyFont="1" applyFill="1" applyBorder="1" applyAlignment="1">
      <alignment horizontal="left" vertical="top" wrapText="1"/>
    </xf>
    <xf numFmtId="0" fontId="1" fillId="0" borderId="0" xfId="0" applyFont="1"/>
    <xf numFmtId="0" fontId="0" fillId="0" borderId="0" xfId="0"/>
    <xf numFmtId="0" fontId="1" fillId="0" borderId="0" xfId="0" applyFont="1" applyAlignment="1">
      <alignment horizont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120650</xdr:colOff>
      <xdr:row>7</xdr:row>
      <xdr:rowOff>114300</xdr:rowOff>
    </xdr:from>
    <xdr:to>
      <xdr:col>10</xdr:col>
      <xdr:colOff>203200</xdr:colOff>
      <xdr:row>40</xdr:row>
      <xdr:rowOff>139700</xdr:rowOff>
    </xdr:to>
    <xdr:sp macro="" textlink="">
      <xdr:nvSpPr>
        <xdr:cNvPr id="3" name="TextovéPole 2">
          <a:extLst>
            <a:ext uri="{FF2B5EF4-FFF2-40B4-BE49-F238E27FC236}">
              <a16:creationId xmlns:a16="http://schemas.microsoft.com/office/drawing/2014/main" id="{DCDC762B-704D-853E-D7AC-C6A53F5E56A6}"/>
            </a:ext>
          </a:extLst>
        </xdr:cNvPr>
        <xdr:cNvSpPr txBox="1"/>
      </xdr:nvSpPr>
      <xdr:spPr>
        <a:xfrm>
          <a:off x="120650" y="1276350"/>
          <a:ext cx="8001000" cy="5492750"/>
        </a:xfrm>
        <a:prstGeom prst="rect">
          <a:avLst/>
        </a:prstGeom>
        <a:solidFill>
          <a:schemeClr val="accent1">
            <a:lumMod val="20000"/>
            <a:lumOff val="80000"/>
          </a:schemeClr>
        </a:solidFill>
        <a:ln w="9525" cap="rnd"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solidFill>
                <a:schemeClr val="dk1"/>
              </a:solidFill>
              <a:effectLst/>
              <a:latin typeface="+mn-lt"/>
              <a:ea typeface="+mn-ea"/>
              <a:cs typeface="+mn-cs"/>
            </a:rPr>
            <a:t>Pomůcka je vytvořena dle zákonné úpravy (viz samostatný list), nemá však normativní charakter.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ysClr val="windowText" lastClr="000000"/>
              </a:solidFill>
              <a:effectLst/>
              <a:latin typeface="+mn-lt"/>
              <a:ea typeface="+mn-ea"/>
              <a:cs typeface="+mn-cs"/>
            </a:rPr>
            <a:t>Více informací</a:t>
          </a:r>
          <a:r>
            <a:rPr lang="cs-CZ" sz="1100" baseline="0">
              <a:solidFill>
                <a:sysClr val="windowText" lastClr="000000"/>
              </a:solidFill>
              <a:effectLst/>
              <a:latin typeface="+mn-lt"/>
              <a:ea typeface="+mn-ea"/>
              <a:cs typeface="+mn-cs"/>
            </a:rPr>
            <a:t> naleznete v podrobnější metodice na webových stránkách </a:t>
          </a:r>
          <a:r>
            <a:rPr lang="cs-CZ" sz="1100">
              <a:solidFill>
                <a:sysClr val="windowText" lastClr="000000"/>
              </a:solidFill>
              <a:effectLst/>
              <a:latin typeface="+mn-lt"/>
              <a:ea typeface="+mn-ea"/>
              <a:cs typeface="+mn-cs"/>
            </a:rPr>
            <a:t>https://mpsv.gov.cz/informacni-materialy.</a:t>
          </a:r>
        </a:p>
        <a:p>
          <a:endParaRPr lang="cs-CZ" sz="1100">
            <a:solidFill>
              <a:schemeClr val="dk1"/>
            </a:solidFill>
            <a:effectLst/>
            <a:latin typeface="+mn-lt"/>
            <a:ea typeface="+mn-ea"/>
            <a:cs typeface="+mn-cs"/>
          </a:endParaRPr>
        </a:p>
        <a:p>
          <a:pPr algn="just"/>
          <a:r>
            <a:rPr lang="cs-CZ" sz="1100">
              <a:solidFill>
                <a:schemeClr val="dk1"/>
              </a:solidFill>
              <a:effectLst/>
              <a:latin typeface="+mn-lt"/>
              <a:ea typeface="+mn-ea"/>
              <a:cs typeface="+mn-cs"/>
            </a:rPr>
            <a:t>Zvolí-li</a:t>
          </a:r>
          <a:r>
            <a:rPr lang="cs-CZ" sz="1100" baseline="0">
              <a:solidFill>
                <a:schemeClr val="dk1"/>
              </a:solidFill>
              <a:effectLst/>
              <a:latin typeface="+mn-lt"/>
              <a:ea typeface="+mn-ea"/>
              <a:cs typeface="+mn-cs"/>
            </a:rPr>
            <a:t> obec jako způsob splnění povinnosti zajistit podmínky pro výchovnou péči o dítě podle § 13b zákona č. 247/2014 Sb., o poskytování služby péče o dítě v dětské skupině a o změně souvisejících zákonů, ve znění pozdějších předpisů (ZDS) variantu dle § 13b odst. 2 písm. b) ZDS, tj. úhradu nákladů, může využít tuto pomůcku. </a:t>
          </a:r>
        </a:p>
        <a:p>
          <a:pPr algn="just"/>
          <a:endParaRPr lang="cs-CZ" sz="1100" baseline="0">
            <a:solidFill>
              <a:schemeClr val="dk1"/>
            </a:solidFill>
            <a:effectLst/>
            <a:latin typeface="+mn-lt"/>
            <a:ea typeface="+mn-ea"/>
            <a:cs typeface="+mn-cs"/>
          </a:endParaRPr>
        </a:p>
        <a:p>
          <a:pPr algn="just"/>
          <a:r>
            <a:rPr lang="cs-CZ" sz="1100" baseline="0">
              <a:solidFill>
                <a:schemeClr val="dk1"/>
              </a:solidFill>
              <a:effectLst/>
              <a:latin typeface="+mn-lt"/>
              <a:ea typeface="+mn-ea"/>
              <a:cs typeface="+mn-cs"/>
            </a:rPr>
            <a:t>Rodič je povinen doložit náklady, které prokazatelně vynaložil na službu péče o dítě v dětské skupině poskytovanou podle tohoto zákona (ZDS) nebo na předškolní vzdělávání v mateřské škole podle školského zákona nebo na péči o dítě poskytovanou podle živnostenského zákona. Předpokladem je, že výchovná péče je maximálně v rozsahu předškolního vzdělávání, neboť rodič jako první možnost žádá o přijetí do spádové mateřské školy.</a:t>
          </a:r>
        </a:p>
        <a:p>
          <a:endParaRPr lang="cs-CZ" sz="800" baseline="0">
            <a:solidFill>
              <a:schemeClr val="dk1"/>
            </a:solidFill>
            <a:effectLst/>
            <a:latin typeface="+mn-lt"/>
            <a:ea typeface="+mn-ea"/>
            <a:cs typeface="+mn-cs"/>
          </a:endParaRPr>
        </a:p>
        <a:p>
          <a:pPr algn="just"/>
          <a:r>
            <a:rPr lang="cs-CZ" sz="1100" baseline="0">
              <a:solidFill>
                <a:schemeClr val="dk1"/>
              </a:solidFill>
              <a:effectLst/>
              <a:latin typeface="+mn-lt"/>
              <a:ea typeface="+mn-ea"/>
              <a:cs typeface="+mn-cs"/>
            </a:rPr>
            <a:t>Obec má v takovém případě </a:t>
          </a:r>
          <a:r>
            <a:rPr lang="cs-CZ" sz="1100" u="none" baseline="0">
              <a:solidFill>
                <a:schemeClr val="dk1"/>
              </a:solidFill>
              <a:effectLst/>
              <a:latin typeface="+mn-lt"/>
              <a:ea typeface="+mn-ea"/>
              <a:cs typeface="+mn-cs"/>
            </a:rPr>
            <a:t>povinnost uhradit </a:t>
          </a:r>
          <a:r>
            <a:rPr lang="cs-CZ" sz="1100" u="none" baseline="0">
              <a:solidFill>
                <a:sysClr val="windowText" lastClr="000000"/>
              </a:solidFill>
              <a:effectLst/>
              <a:latin typeface="+mn-lt"/>
              <a:ea typeface="+mn-ea"/>
              <a:cs typeface="+mn-cs"/>
            </a:rPr>
            <a:t>rodiči náklady na péči nejvýše do </a:t>
          </a:r>
          <a:r>
            <a:rPr lang="cs-CZ" sz="1100" baseline="0">
              <a:solidFill>
                <a:sysClr val="windowText" lastClr="000000"/>
              </a:solidFill>
              <a:effectLst/>
              <a:latin typeface="+mn-lt"/>
              <a:ea typeface="+mn-ea"/>
              <a:cs typeface="+mn-cs"/>
            </a:rPr>
            <a:t>částky podle </a:t>
          </a:r>
          <a:r>
            <a:rPr lang="cs-CZ" sz="1100" baseline="0">
              <a:solidFill>
                <a:schemeClr val="dk1"/>
              </a:solidFill>
              <a:effectLst/>
              <a:latin typeface="+mn-lt"/>
              <a:ea typeface="+mn-ea"/>
              <a:cs typeface="+mn-cs"/>
            </a:rPr>
            <a:t>§ 20a odst. 2 ZDS, a to po dobu trvání povinnosti obce zajistit podmínky pro výchovnou péči o dítě.</a:t>
          </a:r>
        </a:p>
        <a:p>
          <a:pPr algn="just"/>
          <a:endParaRPr lang="cs-CZ" sz="1100" baseline="0">
            <a:solidFill>
              <a:schemeClr val="dk1"/>
            </a:solidFill>
            <a:effectLst/>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cs-CZ" sz="1100" baseline="0">
              <a:solidFill>
                <a:schemeClr val="dk1"/>
              </a:solidFill>
              <a:effectLst/>
              <a:latin typeface="+mn-lt"/>
              <a:ea typeface="+mn-ea"/>
              <a:cs typeface="+mn-cs"/>
            </a:rPr>
            <a:t>Pokud rodič uhradil méně, než je tato maximální částka, má obec povinnost uhradit jen rodičem prokazatelně vynaložené náklady na péči o dítě v daný měsíc. </a:t>
          </a:r>
        </a:p>
        <a:p>
          <a:pPr marL="0" marR="0" lvl="0" indent="0" algn="just" defTabSz="914400" eaLnBrk="1" fontAlgn="auto" latinLnBrk="0" hangingPunct="1">
            <a:lnSpc>
              <a:spcPct val="100000"/>
            </a:lnSpc>
            <a:spcBef>
              <a:spcPts val="0"/>
            </a:spcBef>
            <a:spcAft>
              <a:spcPts val="0"/>
            </a:spcAft>
            <a:buClrTx/>
            <a:buSzTx/>
            <a:buFontTx/>
            <a:buNone/>
            <a:tabLst/>
            <a:defRPr/>
          </a:pPr>
          <a:endParaRPr lang="cs-CZ" sz="1100" baseline="0">
            <a:solidFill>
              <a:schemeClr val="dk1"/>
            </a:solidFill>
            <a:effectLst/>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cs-CZ" sz="1100" baseline="0">
              <a:solidFill>
                <a:sysClr val="windowText" lastClr="000000"/>
              </a:solidFill>
              <a:effectLst/>
              <a:latin typeface="+mn-lt"/>
              <a:ea typeface="+mn-ea"/>
              <a:cs typeface="+mn-cs"/>
            </a:rPr>
            <a:t>Plnění nad rámec povinnosti na základě rozhodnutí příslušného orgánu obce je možné.</a:t>
          </a:r>
        </a:p>
        <a:p>
          <a:pPr algn="just"/>
          <a:endParaRPr lang="cs-CZ" sz="1100" baseline="0">
            <a:solidFill>
              <a:schemeClr val="dk1"/>
            </a:solidFill>
            <a:effectLst/>
            <a:latin typeface="+mn-lt"/>
            <a:ea typeface="+mn-ea"/>
            <a:cs typeface="+mn-cs"/>
          </a:endParaRPr>
        </a:p>
        <a:p>
          <a:pPr algn="just"/>
          <a:r>
            <a:rPr lang="cs-CZ" sz="1100" baseline="0">
              <a:solidFill>
                <a:schemeClr val="dk1"/>
              </a:solidFill>
              <a:effectLst/>
              <a:latin typeface="+mn-lt"/>
              <a:ea typeface="+mn-ea"/>
              <a:cs typeface="+mn-cs"/>
            </a:rPr>
            <a:t>Může nastat situace, kdy částka, kterou rodič skutečně uhradil, bude vyšší než je stanovená povinnost obce (např. platba za péči soukromé chůvy nebo za dětskou skupinu, kde bude využito výpočtu úhrady rodiče s použitím § 20a odst. 3 ZDS. Ten umožňuje poskytovateli navýšit úhradu v případě smlouvy 1-3 dny v týdnu až o 10 %).  </a:t>
          </a:r>
        </a:p>
        <a:p>
          <a:endParaRPr lang="cs-CZ" sz="1100" baseline="0">
            <a:solidFill>
              <a:schemeClr val="dk1"/>
            </a:solidFill>
            <a:effectLst/>
            <a:latin typeface="+mn-lt"/>
            <a:ea typeface="+mn-ea"/>
            <a:cs typeface="+mn-cs"/>
          </a:endParaRPr>
        </a:p>
        <a:p>
          <a:r>
            <a:rPr lang="cs-CZ" sz="1100" b="1" u="sng">
              <a:solidFill>
                <a:schemeClr val="dk1"/>
              </a:solidFill>
              <a:effectLst/>
              <a:latin typeface="+mn-lt"/>
              <a:ea typeface="+mn-ea"/>
              <a:cs typeface="+mn-cs"/>
            </a:rPr>
            <a:t>Výpočet maximální denní úhrady rodiče, kterou má obec povinnost hradit, zvolí</a:t>
          </a:r>
          <a:r>
            <a:rPr lang="cs-CZ" sz="1100" b="1" u="sng" baseline="0">
              <a:solidFill>
                <a:schemeClr val="dk1"/>
              </a:solidFill>
              <a:effectLst/>
              <a:latin typeface="+mn-lt"/>
              <a:ea typeface="+mn-ea"/>
              <a:cs typeface="+mn-cs"/>
            </a:rPr>
            <a:t>-li tuto variantu zajištění výchovné péče </a:t>
          </a:r>
          <a:r>
            <a:rPr lang="cs-CZ" sz="1100" b="1" u="none">
              <a:solidFill>
                <a:schemeClr val="dk1"/>
              </a:solidFill>
              <a:effectLst/>
              <a:latin typeface="+mn-lt"/>
              <a:ea typeface="+mn-ea"/>
              <a:cs typeface="+mn-cs"/>
            </a:rPr>
            <a:t>(</a:t>
          </a:r>
          <a:r>
            <a:rPr lang="cs-CZ" sz="1100" u="none" baseline="0">
              <a:solidFill>
                <a:schemeClr val="dk1"/>
              </a:solidFill>
              <a:effectLst/>
              <a:latin typeface="+mn-lt"/>
              <a:ea typeface="+mn-ea"/>
              <a:cs typeface="+mn-cs"/>
            </a:rPr>
            <a:t>§ 13b odst. 2 písm. b) ZDS</a:t>
          </a:r>
          <a:r>
            <a:rPr lang="cs-CZ" sz="1100" b="0" u="none" baseline="0">
              <a:solidFill>
                <a:schemeClr val="dk1"/>
              </a:solidFill>
              <a:effectLst/>
              <a:latin typeface="+mn-lt"/>
              <a:ea typeface="+mn-ea"/>
              <a:cs typeface="+mn-cs"/>
            </a:rPr>
            <a:t>):</a:t>
          </a:r>
          <a:endParaRPr lang="cs-CZ" sz="1100" b="0" u="none">
            <a:solidFill>
              <a:schemeClr val="dk1"/>
            </a:solidFill>
            <a:effectLst/>
            <a:latin typeface="+mn-lt"/>
            <a:ea typeface="+mn-ea"/>
            <a:cs typeface="+mn-cs"/>
          </a:endParaRPr>
        </a:p>
        <a:p>
          <a:endParaRPr lang="cs-CZ" sz="1100">
            <a:solidFill>
              <a:schemeClr val="dk1"/>
            </a:solidFill>
            <a:effectLst/>
            <a:latin typeface="+mn-lt"/>
            <a:ea typeface="+mn-ea"/>
            <a:cs typeface="+mn-cs"/>
          </a:endParaRPr>
        </a:p>
        <a:p>
          <a:r>
            <a:rPr lang="cs-CZ" sz="1100">
              <a:solidFill>
                <a:schemeClr val="dk1"/>
              </a:solidFill>
              <a:effectLst/>
              <a:latin typeface="+mn-lt"/>
              <a:ea typeface="+mn-ea"/>
              <a:cs typeface="+mn-cs"/>
            </a:rPr>
            <a:t>Čtyřnásobek měsíční minimální mzdy (MMM) = </a:t>
          </a:r>
          <a:r>
            <a:rPr lang="cs-CZ" sz="1100" b="1">
              <a:solidFill>
                <a:schemeClr val="dk1"/>
              </a:solidFill>
              <a:effectLst/>
              <a:latin typeface="+mn-lt"/>
              <a:ea typeface="+mn-ea"/>
              <a:cs typeface="+mn-cs"/>
            </a:rPr>
            <a:t>1/3 roční výše měsíční minimální mzdy</a:t>
          </a:r>
        </a:p>
        <a:p>
          <a:r>
            <a:rPr lang="cs-CZ" sz="1100" b="1">
              <a:solidFill>
                <a:schemeClr val="dk1"/>
              </a:solidFill>
              <a:effectLst/>
              <a:latin typeface="+mn-lt"/>
              <a:ea typeface="+mn-ea"/>
              <a:cs typeface="+mn-cs"/>
            </a:rPr>
            <a:t>se vydělí číslem 261</a:t>
          </a:r>
          <a:r>
            <a:rPr lang="cs-CZ" sz="1100">
              <a:solidFill>
                <a:schemeClr val="dk1"/>
              </a:solidFill>
              <a:effectLst/>
              <a:latin typeface="+mn-lt"/>
              <a:ea typeface="+mn-ea"/>
              <a:cs typeface="+mn-cs"/>
            </a:rPr>
            <a:t>= průměrný počet pracovních dní včetně státních svátků v roce. </a:t>
          </a:r>
        </a:p>
        <a:p>
          <a:endParaRPr lang="cs-CZ" sz="1100">
            <a:solidFill>
              <a:schemeClr val="dk1"/>
            </a:solidFill>
            <a:effectLst/>
            <a:latin typeface="+mn-lt"/>
            <a:ea typeface="+mn-ea"/>
            <a:cs typeface="+mn-cs"/>
          </a:endParaRPr>
        </a:p>
        <a:p>
          <a:r>
            <a:rPr lang="cs-CZ" sz="1100" b="1">
              <a:solidFill>
                <a:schemeClr val="dk1"/>
              </a:solidFill>
              <a:effectLst/>
              <a:latin typeface="+mn-lt"/>
              <a:ea typeface="+mn-ea"/>
              <a:cs typeface="+mn-cs"/>
            </a:rPr>
            <a:t>Zaokrouhlí se na celé koruny dolů. </a:t>
          </a:r>
        </a:p>
        <a:p>
          <a:endParaRPr lang="cs-CZ" sz="1100">
            <a:solidFill>
              <a:schemeClr val="dk1"/>
            </a:solidFill>
            <a:effectLst/>
            <a:latin typeface="+mn-lt"/>
            <a:ea typeface="+mn-ea"/>
            <a:cs typeface="+mn-cs"/>
          </a:endParaRPr>
        </a:p>
        <a:p>
          <a:r>
            <a:rPr lang="cs-CZ" sz="1100" b="1">
              <a:solidFill>
                <a:srgbClr val="0070C0"/>
              </a:solidFill>
              <a:effectLst/>
              <a:latin typeface="+mn-lt"/>
              <a:ea typeface="+mn-ea"/>
              <a:cs typeface="+mn-cs"/>
            </a:rPr>
            <a:t>Při</a:t>
          </a:r>
          <a:r>
            <a:rPr lang="cs-CZ" sz="1100" b="1" baseline="0">
              <a:solidFill>
                <a:srgbClr val="0070C0"/>
              </a:solidFill>
              <a:effectLst/>
              <a:latin typeface="+mn-lt"/>
              <a:ea typeface="+mn-ea"/>
              <a:cs typeface="+mn-cs"/>
            </a:rPr>
            <a:t> úhradě za měsíc se n</a:t>
          </a:r>
          <a:r>
            <a:rPr lang="cs-CZ" sz="1100" b="1">
              <a:solidFill>
                <a:srgbClr val="0070C0"/>
              </a:solidFill>
              <a:effectLst/>
              <a:latin typeface="+mn-lt"/>
              <a:ea typeface="+mn-ea"/>
              <a:cs typeface="+mn-cs"/>
            </a:rPr>
            <a:t>ásobí</a:t>
          </a:r>
          <a:r>
            <a:rPr lang="cs-CZ" sz="1100" b="1" baseline="0">
              <a:solidFill>
                <a:srgbClr val="0070C0"/>
              </a:solidFill>
              <a:effectLst/>
              <a:latin typeface="+mn-lt"/>
              <a:ea typeface="+mn-ea"/>
              <a:cs typeface="+mn-cs"/>
            </a:rPr>
            <a:t> počtem pracovních dnů, po které byla v daném měsíci zajištěna výchovná péče </a:t>
          </a:r>
          <a:br>
            <a:rPr lang="cs-CZ" sz="1100" b="1" baseline="0">
              <a:solidFill>
                <a:srgbClr val="0070C0"/>
              </a:solidFill>
              <a:effectLst/>
              <a:latin typeface="+mn-lt"/>
              <a:ea typeface="+mn-ea"/>
              <a:cs typeface="+mn-cs"/>
            </a:rPr>
          </a:br>
          <a:r>
            <a:rPr lang="cs-CZ" sz="1100" b="1" baseline="0">
              <a:solidFill>
                <a:srgbClr val="0070C0"/>
              </a:solidFill>
              <a:effectLst/>
              <a:latin typeface="+mn-lt"/>
              <a:ea typeface="+mn-ea"/>
              <a:cs typeface="+mn-cs"/>
            </a:rPr>
            <a:t>o dítě</a:t>
          </a:r>
          <a:r>
            <a:rPr lang="cs-CZ" sz="1100" b="1" baseline="0">
              <a:solidFill>
                <a:schemeClr val="dk1"/>
              </a:solidFill>
              <a:effectLst/>
              <a:latin typeface="+mn-lt"/>
              <a:ea typeface="+mn-ea"/>
              <a:cs typeface="+mn-cs"/>
            </a:rPr>
            <a:t>.</a:t>
          </a:r>
        </a:p>
        <a:p>
          <a:endParaRPr lang="cs-CZ" sz="1100" b="1" baseline="0">
            <a:solidFill>
              <a:schemeClr val="dk1"/>
            </a:solidFill>
            <a:effectLst/>
            <a:latin typeface="+mn-lt"/>
            <a:ea typeface="+mn-ea"/>
            <a:cs typeface="+mn-cs"/>
          </a:endParaRPr>
        </a:p>
        <a:p>
          <a:r>
            <a:rPr lang="cs-CZ" sz="1100">
              <a:solidFill>
                <a:schemeClr val="dk1"/>
              </a:solidFill>
              <a:effectLst/>
              <a:latin typeface="+mn-lt"/>
              <a:ea typeface="+mn-ea"/>
              <a:cs typeface="+mn-cs"/>
            </a:rPr>
            <a:t>Měsíční minimální mzda v roce 2026 činí 22 400 Kč.</a:t>
          </a:r>
        </a:p>
        <a:p>
          <a:endParaRPr lang="cs-CZ" sz="1100" b="1">
            <a:solidFill>
              <a:schemeClr val="dk1"/>
            </a:solidFill>
            <a:effectLst/>
            <a:latin typeface="+mn-lt"/>
            <a:ea typeface="+mn-ea"/>
            <a:cs typeface="+mn-cs"/>
          </a:endParaRPr>
        </a:p>
        <a:p>
          <a:r>
            <a:rPr lang="cs-CZ" sz="1100" b="1">
              <a:solidFill>
                <a:schemeClr val="dk1"/>
              </a:solidFill>
              <a:effectLst/>
              <a:latin typeface="+mn-lt"/>
              <a:ea typeface="+mn-ea"/>
              <a:cs typeface="+mn-cs"/>
            </a:rPr>
            <a:t> </a:t>
          </a:r>
          <a:endParaRPr lang="cs-CZ" sz="1100">
            <a:solidFill>
              <a:schemeClr val="dk1"/>
            </a:solidFill>
            <a:effectLst/>
            <a:latin typeface="+mn-lt"/>
            <a:ea typeface="+mn-ea"/>
            <a:cs typeface="+mn-cs"/>
          </a:endParaRPr>
        </a:p>
        <a:p>
          <a:br>
            <a:rPr lang="cs-CZ" sz="1100">
              <a:solidFill>
                <a:schemeClr val="dk1"/>
              </a:solidFill>
              <a:effectLst/>
              <a:latin typeface="+mn-lt"/>
              <a:ea typeface="+mn-ea"/>
              <a:cs typeface="+mn-cs"/>
            </a:rPr>
          </a:br>
          <a:r>
            <a:rPr lang="cs-CZ" sz="1100">
              <a:solidFill>
                <a:schemeClr val="dk1"/>
              </a:solidFill>
              <a:effectLst/>
              <a:latin typeface="+mn-lt"/>
              <a:ea typeface="+mn-ea"/>
              <a:cs typeface="+mn-cs"/>
            </a:rPr>
            <a:t> </a:t>
          </a:r>
        </a:p>
        <a:p>
          <a:endParaRPr lang="cs-CZ" sz="1100"/>
        </a:p>
      </xdr:txBody>
    </xdr:sp>
    <xdr:clientData/>
  </xdr:twoCellAnchor>
  <xdr:twoCellAnchor editAs="oneCell">
    <xdr:from>
      <xdr:col>0</xdr:col>
      <xdr:colOff>111125</xdr:colOff>
      <xdr:row>1</xdr:row>
      <xdr:rowOff>117475</xdr:rowOff>
    </xdr:from>
    <xdr:to>
      <xdr:col>1</xdr:col>
      <xdr:colOff>654050</xdr:colOff>
      <xdr:row>5</xdr:row>
      <xdr:rowOff>127706</xdr:rowOff>
    </xdr:to>
    <xdr:pic>
      <xdr:nvPicPr>
        <xdr:cNvPr id="2" name="Obrázek 1">
          <a:extLst>
            <a:ext uri="{FF2B5EF4-FFF2-40B4-BE49-F238E27FC236}">
              <a16:creationId xmlns:a16="http://schemas.microsoft.com/office/drawing/2014/main" id="{90F6EE23-F775-400A-9B80-E0D2ADE813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125" y="276225"/>
          <a:ext cx="669925" cy="696031"/>
        </a:xfrm>
        <a:prstGeom prst="rect">
          <a:avLst/>
        </a:prstGeom>
      </xdr:spPr>
    </xdr:pic>
    <xdr:clientData/>
  </xdr:twoCellAnchor>
  <xdr:twoCellAnchor>
    <xdr:from>
      <xdr:col>1</xdr:col>
      <xdr:colOff>825500</xdr:colOff>
      <xdr:row>1</xdr:row>
      <xdr:rowOff>6350</xdr:rowOff>
    </xdr:from>
    <xdr:to>
      <xdr:col>10</xdr:col>
      <xdr:colOff>203200</xdr:colOff>
      <xdr:row>6</xdr:row>
      <xdr:rowOff>133350</xdr:rowOff>
    </xdr:to>
    <xdr:sp macro="" textlink="">
      <xdr:nvSpPr>
        <xdr:cNvPr id="4" name="TextovéPole 3">
          <a:extLst>
            <a:ext uri="{FF2B5EF4-FFF2-40B4-BE49-F238E27FC236}">
              <a16:creationId xmlns:a16="http://schemas.microsoft.com/office/drawing/2014/main" id="{9F27CEDB-0864-DE0E-9DD2-72CADBDFAFF2}"/>
            </a:ext>
          </a:extLst>
        </xdr:cNvPr>
        <xdr:cNvSpPr txBox="1"/>
      </xdr:nvSpPr>
      <xdr:spPr>
        <a:xfrm>
          <a:off x="952500" y="165100"/>
          <a:ext cx="7169150" cy="971550"/>
        </a:xfrm>
        <a:prstGeom prst="rect">
          <a:avLst/>
        </a:prstGeom>
        <a:solidFill>
          <a:schemeClr val="accent1">
            <a:lumMod val="20000"/>
            <a:lumOff val="80000"/>
          </a:schemeClr>
        </a:solidFill>
        <a:ln w="9525"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800" b="1"/>
            <a:t>Pomůcka pro ověření výše úhrady nákladů rodiče </a:t>
          </a:r>
        </a:p>
        <a:p>
          <a:r>
            <a:rPr lang="cs-CZ" sz="1800" b="1"/>
            <a:t>pro</a:t>
          </a:r>
          <a:r>
            <a:rPr lang="cs-CZ" sz="1800" b="1" baseline="0"/>
            <a:t> splnění p</a:t>
          </a:r>
          <a:r>
            <a:rPr lang="cs-CZ" sz="1800" b="1"/>
            <a:t>ovinnosti obce zajistit podmínky pro výchovnou péči o dítě dle § 13b zákona č. 247/2014 Sb. (rok 2026)</a:t>
          </a:r>
        </a:p>
      </xdr:txBody>
    </xdr:sp>
    <xdr:clientData/>
  </xdr:twoCellAnchor>
  <xdr:twoCellAnchor>
    <xdr:from>
      <xdr:col>1</xdr:col>
      <xdr:colOff>12700</xdr:colOff>
      <xdr:row>41</xdr:row>
      <xdr:rowOff>107950</xdr:rowOff>
    </xdr:from>
    <xdr:to>
      <xdr:col>10</xdr:col>
      <xdr:colOff>209550</xdr:colOff>
      <xdr:row>49</xdr:row>
      <xdr:rowOff>114300</xdr:rowOff>
    </xdr:to>
    <xdr:sp macro="" textlink="">
      <xdr:nvSpPr>
        <xdr:cNvPr id="5" name="TextovéPole 4">
          <a:extLst>
            <a:ext uri="{FF2B5EF4-FFF2-40B4-BE49-F238E27FC236}">
              <a16:creationId xmlns:a16="http://schemas.microsoft.com/office/drawing/2014/main" id="{20B6A52B-37B6-4E89-8F19-CD8C026751C1}"/>
            </a:ext>
          </a:extLst>
        </xdr:cNvPr>
        <xdr:cNvSpPr txBox="1"/>
      </xdr:nvSpPr>
      <xdr:spPr>
        <a:xfrm>
          <a:off x="139700" y="6896100"/>
          <a:ext cx="7988300" cy="1276350"/>
        </a:xfrm>
        <a:prstGeom prst="rect">
          <a:avLst/>
        </a:prstGeom>
        <a:solidFill>
          <a:schemeClr val="accent1">
            <a:lumMod val="20000"/>
            <a:lumOff val="80000"/>
          </a:schemeClr>
        </a:solidFill>
        <a:ln w="9525" cap="rnd"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b="1"/>
            <a:t>Maximální částka</a:t>
          </a:r>
          <a:r>
            <a:rPr lang="cs-CZ" sz="1100" b="1" baseline="0"/>
            <a:t> </a:t>
          </a:r>
          <a:r>
            <a:rPr lang="cs-CZ" sz="1100" baseline="0"/>
            <a:t>pro úhradu nákladů, které </a:t>
          </a:r>
          <a:r>
            <a:rPr lang="cs-CZ" sz="1100"/>
            <a:t>rodič prokazatelně vynaložil na službu péče o dítě v dětské skupině nebo na předškolní vzdělávání v mateřské škole podle školského zákona nebo na péči o dítě poskytovanou podle živnostenského zákona pro účely</a:t>
          </a:r>
          <a:r>
            <a:rPr lang="cs-CZ" sz="1100" baseline="0"/>
            <a:t> zajistění podmínek výchovné péče o dítě ze strany </a:t>
          </a:r>
          <a:r>
            <a:rPr lang="cs-CZ" sz="1100"/>
            <a:t>obce (§ 13b zákona č. 247/2014 Sb.</a:t>
          </a:r>
          <a:r>
            <a:rPr lang="cs-CZ" sz="1100" baseline="0"/>
            <a:t>),</a:t>
          </a:r>
        </a:p>
        <a:p>
          <a:r>
            <a:rPr lang="cs-CZ" sz="1100" b="1" u="sng"/>
            <a:t>v roce 2026</a:t>
          </a:r>
          <a:r>
            <a:rPr lang="cs-CZ" sz="1100" b="1" u="sng" baseline="0"/>
            <a:t> </a:t>
          </a:r>
          <a:r>
            <a:rPr lang="cs-CZ" sz="1100" b="1">
              <a:solidFill>
                <a:schemeClr val="dk1"/>
              </a:solidFill>
              <a:effectLst/>
              <a:latin typeface="+mn-lt"/>
              <a:ea typeface="+mn-ea"/>
              <a:cs typeface="+mn-cs"/>
            </a:rPr>
            <a:t>činí </a:t>
          </a:r>
          <a:r>
            <a:rPr lang="cs-CZ" sz="1100" b="1" u="sng" baseline="0"/>
            <a:t>343 Kč/den</a:t>
          </a:r>
          <a:r>
            <a:rPr lang="cs-CZ" sz="1100" b="1" baseline="0"/>
            <a:t>. </a:t>
          </a:r>
        </a:p>
        <a:p>
          <a:endParaRPr lang="cs-CZ" sz="1100" b="1"/>
        </a:p>
        <a:p>
          <a:r>
            <a:rPr lang="cs-CZ" sz="1100" b="1" i="0" baseline="0">
              <a:solidFill>
                <a:srgbClr val="0070C0"/>
              </a:solidFill>
              <a:effectLst/>
              <a:latin typeface="+mn-lt"/>
              <a:ea typeface="+mn-ea"/>
              <a:cs typeface="+mn-cs"/>
            </a:rPr>
            <a:t>Základní výpočet = </a:t>
          </a:r>
          <a:r>
            <a:rPr lang="cs-CZ" sz="1100" b="1" i="0" u="sng" baseline="0">
              <a:solidFill>
                <a:srgbClr val="0070C0"/>
              </a:solidFill>
              <a:effectLst/>
              <a:latin typeface="+mn-lt"/>
              <a:ea typeface="+mn-ea"/>
              <a:cs typeface="+mn-cs"/>
            </a:rPr>
            <a:t>počet dní v měsíci, po které byla dle smlouvy poskytována péče, vynásobíme 343 Kč</a:t>
          </a:r>
          <a:r>
            <a:rPr lang="cs-CZ" sz="1100" b="1" i="0" baseline="0">
              <a:solidFill>
                <a:srgbClr val="0070C0"/>
              </a:solidFill>
              <a:effectLst/>
              <a:latin typeface="+mn-lt"/>
              <a:ea typeface="+mn-ea"/>
              <a:cs typeface="+mn-cs"/>
            </a:rPr>
            <a:t>. </a:t>
          </a:r>
          <a:r>
            <a:rPr lang="cs-CZ" sz="1100" b="0" i="0" baseline="0">
              <a:solidFill>
                <a:srgbClr val="0070C0"/>
              </a:solidFill>
              <a:effectLst/>
              <a:latin typeface="+mn-lt"/>
              <a:ea typeface="+mn-ea"/>
              <a:cs typeface="+mn-cs"/>
            </a:rPr>
            <a:t>(jen pracovní dny vč. svátků; nepřítomnost dítěte, např. z důvodu nemoci, není relevantní).</a:t>
          </a:r>
          <a:endParaRPr lang="cs-CZ" b="0">
            <a:solidFill>
              <a:srgbClr val="0070C0"/>
            </a:solidFill>
            <a:effectLst/>
          </a:endParaRPr>
        </a:p>
        <a:p>
          <a:endParaRPr lang="cs-CZ"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19051</xdr:rowOff>
    </xdr:from>
    <xdr:to>
      <xdr:col>12</xdr:col>
      <xdr:colOff>116268</xdr:colOff>
      <xdr:row>3</xdr:row>
      <xdr:rowOff>35775</xdr:rowOff>
    </xdr:to>
    <xdr:sp macro="" textlink="">
      <xdr:nvSpPr>
        <xdr:cNvPr id="4" name="TextovéPole 3">
          <a:extLst>
            <a:ext uri="{FF2B5EF4-FFF2-40B4-BE49-F238E27FC236}">
              <a16:creationId xmlns:a16="http://schemas.microsoft.com/office/drawing/2014/main" id="{FA95D4D4-4487-8813-38DD-85D330FAC052}"/>
            </a:ext>
          </a:extLst>
        </xdr:cNvPr>
        <xdr:cNvSpPr txBox="1"/>
      </xdr:nvSpPr>
      <xdr:spPr>
        <a:xfrm>
          <a:off x="107324" y="215812"/>
          <a:ext cx="10007958" cy="2664048"/>
        </a:xfrm>
        <a:prstGeom prst="rect">
          <a:avLst/>
        </a:prstGeom>
        <a:solidFill>
          <a:schemeClr val="accent1">
            <a:lumMod val="20000"/>
            <a:lumOff val="80000"/>
          </a:schemeClr>
        </a:solidFill>
        <a:ln w="9525"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i="1"/>
            <a:t>Vyplňovat</a:t>
          </a:r>
          <a:r>
            <a:rPr lang="cs-CZ" sz="1100" i="1" baseline="0"/>
            <a:t> / upravovat je možné jen </a:t>
          </a:r>
          <a:r>
            <a:rPr lang="cs-CZ" sz="1100" b="1" i="1" baseline="0"/>
            <a:t>bíle vybarvená pole</a:t>
          </a:r>
          <a:r>
            <a:rPr lang="cs-CZ" sz="1100" i="1" baseline="0"/>
            <a:t>. Při změně hodnoty v poli dojde automaticky k přepočítání výsledku.</a:t>
          </a:r>
        </a:p>
        <a:p>
          <a:endParaRPr lang="cs-CZ" sz="1100" i="1" baseline="0"/>
        </a:p>
        <a:p>
          <a:r>
            <a:rPr lang="cs-CZ" sz="1400" b="1" i="0" baseline="0"/>
            <a:t>Základní výpočet = počet dní v měsíci, po které byla dle smlouvy poskytována péče </a:t>
          </a:r>
          <a:r>
            <a:rPr lang="cs-CZ" sz="1400" b="0" i="0" baseline="0"/>
            <a:t>(pracovní dny vč. svátků, dle smlouvy - nepřítomnost dítěte, např. nemoc, není relevantní), </a:t>
          </a:r>
        </a:p>
        <a:p>
          <a:r>
            <a:rPr lang="cs-CZ" sz="1400" b="1" i="0" baseline="0"/>
            <a:t>vynásobíme </a:t>
          </a:r>
          <a:r>
            <a:rPr lang="cs-CZ" sz="1400" b="0" i="0" baseline="0"/>
            <a:t>(v roce 2026) </a:t>
          </a:r>
          <a:r>
            <a:rPr lang="cs-CZ" sz="1400" b="1" i="0" baseline="0"/>
            <a:t>částkou 343 Kč. </a:t>
          </a:r>
        </a:p>
        <a:p>
          <a:endParaRPr lang="cs-CZ" sz="1100" i="1" baseline="0"/>
        </a:p>
        <a:p>
          <a:r>
            <a:rPr lang="cs-CZ" sz="1100" b="1" i="1" baseline="0"/>
            <a:t>Možný postup pro zjištění počtu dní:</a:t>
          </a:r>
        </a:p>
        <a:p>
          <a:pPr marL="171450" indent="-171450">
            <a:buFont typeface="Arial" panose="020B0604020202020204" pitchFamily="34" charset="0"/>
            <a:buChar char="•"/>
          </a:pPr>
          <a:r>
            <a:rPr lang="cs-CZ" sz="1100" i="1" baseline="0"/>
            <a:t>Zadejte měsíc, za který chcete provést výpočet.</a:t>
          </a:r>
        </a:p>
        <a:p>
          <a:pPr marL="171450" indent="-171450">
            <a:buFont typeface="Arial" panose="020B0604020202020204" pitchFamily="34" charset="0"/>
            <a:buChar char="•"/>
          </a:pPr>
          <a:r>
            <a:rPr lang="cs-CZ" sz="1100" i="1" baseline="0"/>
            <a:t>Zadejte, za které dny je kapacitní místo obsazeno (rozsah obsazení během dne není relevantní). </a:t>
          </a:r>
          <a:endParaRPr lang="cs-CZ" sz="1100" i="1" baseline="0">
            <a:solidFill>
              <a:schemeClr val="dk1"/>
            </a:solidFill>
            <a:effectLst/>
            <a:latin typeface="+mn-lt"/>
            <a:ea typeface="+mn-ea"/>
            <a:cs typeface="+mn-cs"/>
          </a:endParaRPr>
        </a:p>
        <a:p>
          <a:pPr marL="171450" indent="-171450">
            <a:buFont typeface="Arial" panose="020B0604020202020204" pitchFamily="34" charset="0"/>
            <a:buChar char="•"/>
          </a:pPr>
          <a:r>
            <a:rPr lang="cs-CZ" sz="1100" i="1" baseline="0">
              <a:solidFill>
                <a:schemeClr val="dk1"/>
              </a:solidFill>
              <a:effectLst/>
              <a:latin typeface="+mn-lt"/>
              <a:ea typeface="+mn-ea"/>
              <a:cs typeface="+mn-cs"/>
            </a:rPr>
            <a:t>U příležitostné docházky je </a:t>
          </a:r>
          <a:r>
            <a:rPr lang="cs-CZ" sz="1100" b="1" i="1" baseline="0">
              <a:solidFill>
                <a:schemeClr val="dk1"/>
              </a:solidFill>
              <a:effectLst/>
              <a:latin typeface="+mn-lt"/>
              <a:ea typeface="+mn-ea"/>
              <a:cs typeface="+mn-cs"/>
            </a:rPr>
            <a:t>podstatný jen počet dní</a:t>
          </a:r>
          <a:r>
            <a:rPr lang="cs-CZ" sz="1100" i="1" baseline="0">
              <a:solidFill>
                <a:schemeClr val="dk1"/>
              </a:solidFill>
              <a:effectLst/>
              <a:latin typeface="+mn-lt"/>
              <a:ea typeface="+mn-ea"/>
              <a:cs typeface="+mn-cs"/>
            </a:rPr>
            <a:t>..</a:t>
          </a:r>
          <a:endParaRPr lang="cs-CZ" sz="1100" i="1" baseline="0"/>
        </a:p>
        <a:p>
          <a:pPr marL="171450" indent="-171450">
            <a:buFont typeface="Arial" panose="020B0604020202020204" pitchFamily="34" charset="0"/>
            <a:buChar char="•"/>
          </a:pPr>
          <a:r>
            <a:rPr lang="cs-CZ" sz="1100" i="1" baseline="0"/>
            <a:t>Na základě zadaných údajů je zobrazena maximální částka pro povinnou úhradu.</a:t>
          </a:r>
        </a:p>
        <a:p>
          <a:endParaRPr lang="cs-CZ" sz="1100" b="1" i="1" baseline="0"/>
        </a:p>
        <a:p>
          <a:r>
            <a:rPr lang="cs-CZ" sz="1100" b="1" i="1" baseline="0"/>
            <a:t>Obec (povinně) hradí  jen prokázanou výši nákladů, která je nižší nebo rovna danému výsledku</a:t>
          </a:r>
          <a:r>
            <a:rPr lang="cs-CZ" sz="1100" b="0" i="1" baseline="0"/>
            <a:t>.</a:t>
          </a:r>
        </a:p>
        <a:p>
          <a:endParaRPr lang="cs-CZ" sz="1100" b="0" i="1" baseline="0"/>
        </a:p>
        <a:p>
          <a:r>
            <a:rPr lang="cs-CZ" sz="1100" b="0" i="1" baseline="0">
              <a:solidFill>
                <a:sysClr val="windowText" lastClr="000000"/>
              </a:solidFill>
            </a:rPr>
            <a:t>Plnění nad rámec povinnosti na základě rozhodnutí příslušného orgánu obce je možné.</a:t>
          </a:r>
          <a:endParaRPr lang="cs-CZ" sz="1100" i="1" baseline="0">
            <a:solidFill>
              <a:sysClr val="windowText" lastClr="000000"/>
            </a:solidFill>
          </a:endParaRPr>
        </a:p>
        <a:p>
          <a:r>
            <a:rPr lang="cs-CZ" sz="1100" i="1" baseline="0"/>
            <a:t> </a:t>
          </a:r>
          <a:endParaRPr lang="cs-CZ"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6350</xdr:rowOff>
    </xdr:from>
    <xdr:to>
      <xdr:col>12</xdr:col>
      <xdr:colOff>292100</xdr:colOff>
      <xdr:row>64</xdr:row>
      <xdr:rowOff>146050</xdr:rowOff>
    </xdr:to>
    <xdr:sp macro="" textlink="">
      <xdr:nvSpPr>
        <xdr:cNvPr id="2" name="TextovéPole 1">
          <a:extLst>
            <a:ext uri="{FF2B5EF4-FFF2-40B4-BE49-F238E27FC236}">
              <a16:creationId xmlns:a16="http://schemas.microsoft.com/office/drawing/2014/main" id="{36B356F2-30FB-475F-8162-0ADC4C34A919}"/>
            </a:ext>
          </a:extLst>
        </xdr:cNvPr>
        <xdr:cNvSpPr txBox="1"/>
      </xdr:nvSpPr>
      <xdr:spPr>
        <a:xfrm>
          <a:off x="0" y="6350"/>
          <a:ext cx="7607300" cy="10299700"/>
        </a:xfrm>
        <a:prstGeom prst="rect">
          <a:avLst/>
        </a:prstGeom>
        <a:solidFill>
          <a:schemeClr val="accent6">
            <a:lumMod val="20000"/>
            <a:lumOff val="80000"/>
          </a:schemeClr>
        </a:solidFill>
        <a:ln w="9525"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defTabSz="288000">
            <a:spcBef>
              <a:spcPts val="600"/>
            </a:spcBef>
          </a:pPr>
          <a:r>
            <a:rPr lang="cs-CZ" sz="1200" b="1">
              <a:solidFill>
                <a:schemeClr val="dk1"/>
              </a:solidFill>
              <a:effectLst/>
              <a:latin typeface="+mn-lt"/>
              <a:ea typeface="+mn-ea"/>
              <a:cs typeface="+mn-cs"/>
            </a:rPr>
            <a:t>Zákon č. 247/2014 Sb., o poskytování služby péče o dítě v dětské skupině </a:t>
          </a:r>
          <a:r>
            <a:rPr lang="cs-CZ" sz="1200">
              <a:solidFill>
                <a:schemeClr val="dk1"/>
              </a:solidFill>
              <a:effectLst/>
              <a:latin typeface="+mn-lt"/>
              <a:ea typeface="+mn-ea"/>
              <a:cs typeface="+mn-cs"/>
            </a:rPr>
            <a:t>a o změně souvisejících zákonů, ve znění pozdějších předpisů, s účinností od 1.1.2026 (dále jen „ZDS“)</a:t>
          </a:r>
        </a:p>
        <a:p>
          <a:pPr algn="l" defTabSz="288000">
            <a:spcBef>
              <a:spcPts val="600"/>
            </a:spcBef>
          </a:pPr>
          <a:endParaRPr lang="cs-CZ" sz="800">
            <a:solidFill>
              <a:schemeClr val="dk1"/>
            </a:solidFill>
            <a:effectLst/>
            <a:latin typeface="+mn-lt"/>
            <a:ea typeface="+mn-ea"/>
            <a:cs typeface="+mn-cs"/>
          </a:endParaRPr>
        </a:p>
        <a:p>
          <a:r>
            <a:rPr lang="cs-CZ" sz="1100" b="1" i="0">
              <a:solidFill>
                <a:schemeClr val="dk1"/>
              </a:solidFill>
              <a:effectLst/>
              <a:latin typeface="+mn-lt"/>
              <a:ea typeface="+mn-ea"/>
              <a:cs typeface="+mn-cs"/>
            </a:rPr>
            <a:t>§ 13b Povinnost obce zajistit podmínky pro výchovnou péči o dítě</a:t>
          </a:r>
        </a:p>
        <a:p>
          <a:pPr marL="360000" indent="-230400" algn="l">
            <a:spcBef>
              <a:spcPts val="600"/>
            </a:spcBef>
          </a:pPr>
          <a:r>
            <a:rPr lang="cs-CZ" sz="1100" b="1" i="0">
              <a:solidFill>
                <a:schemeClr val="dk1"/>
              </a:solidFill>
              <a:effectLst/>
              <a:latin typeface="+mn-lt"/>
              <a:ea typeface="+mn-ea"/>
              <a:cs typeface="+mn-cs"/>
            </a:rPr>
            <a:t>(1)</a:t>
          </a:r>
          <a:r>
            <a:rPr lang="cs-CZ" sz="1100" b="0" i="0">
              <a:solidFill>
                <a:schemeClr val="dk1"/>
              </a:solidFill>
              <a:effectLst/>
              <a:latin typeface="+mn-lt"/>
              <a:ea typeface="+mn-ea"/>
              <a:cs typeface="+mn-cs"/>
            </a:rPr>
            <a:t> Obec je povinna na žádost rodiče zajistit podmínky pro výchovnou péči o dítě, u kterého obci vzniká povinnost zajistit podmínky pro předškolní vzdělávání dětí podle § 179 školského zákona, a to ode dne dosažení 3 let věku dítěte do dne vzniku uvedené povinnosti podle § 179 školského zákona, pokud</a:t>
          </a:r>
        </a:p>
        <a:p>
          <a:pPr marL="360000" indent="-230400" algn="l">
            <a:spcBef>
              <a:spcPts val="600"/>
            </a:spcBef>
          </a:pPr>
          <a:r>
            <a:rPr lang="cs-CZ" sz="1100" b="1" i="0">
              <a:solidFill>
                <a:schemeClr val="dk1"/>
              </a:solidFill>
              <a:effectLst/>
              <a:latin typeface="+mn-lt"/>
              <a:ea typeface="+mn-ea"/>
              <a:cs typeface="+mn-cs"/>
            </a:rPr>
            <a:t>a)</a:t>
          </a:r>
          <a:r>
            <a:rPr lang="cs-CZ" sz="1100" b="0" i="0">
              <a:solidFill>
                <a:schemeClr val="dk1"/>
              </a:solidFill>
              <a:effectLst/>
              <a:latin typeface="+mn-lt"/>
              <a:ea typeface="+mn-ea"/>
              <a:cs typeface="+mn-cs"/>
            </a:rPr>
            <a:t> nebylo vyhověno žádosti rodiče o přijetí dítěte k předškolnímu vzdělávání ve spádové mateřské škole podané v termínu zápisu podle školského zákona,</a:t>
          </a:r>
        </a:p>
        <a:p>
          <a:pPr marL="360000" indent="-230400" algn="l">
            <a:spcBef>
              <a:spcPts val="600"/>
            </a:spcBef>
          </a:pPr>
          <a:r>
            <a:rPr lang="cs-CZ" sz="1100" b="1" i="0">
              <a:solidFill>
                <a:schemeClr val="dk1"/>
              </a:solidFill>
              <a:effectLst/>
              <a:latin typeface="+mn-lt"/>
              <a:ea typeface="+mn-ea"/>
              <a:cs typeface="+mn-cs"/>
            </a:rPr>
            <a:t>b)</a:t>
          </a:r>
          <a:r>
            <a:rPr lang="cs-CZ" sz="1100" b="0" i="0">
              <a:solidFill>
                <a:schemeClr val="dk1"/>
              </a:solidFill>
              <a:effectLst/>
              <a:latin typeface="+mn-lt"/>
              <a:ea typeface="+mn-ea"/>
              <a:cs typeface="+mn-cs"/>
            </a:rPr>
            <a:t> žádost o zajištění podmínek pro výchovnou péči o dítě je podána rodičem ve lhůtě 30 dnů ode dne doručení rozhodnutí o nepřijetí dítěte k předškolnímu vzdělávání,</a:t>
          </a:r>
        </a:p>
        <a:p>
          <a:pPr marL="360000" indent="-230400" algn="l">
            <a:spcBef>
              <a:spcPts val="600"/>
            </a:spcBef>
          </a:pPr>
          <a:r>
            <a:rPr lang="cs-CZ" sz="1100" b="1" i="0">
              <a:solidFill>
                <a:schemeClr val="dk1"/>
              </a:solidFill>
              <a:effectLst/>
              <a:latin typeface="+mn-lt"/>
              <a:ea typeface="+mn-ea"/>
              <a:cs typeface="+mn-cs"/>
            </a:rPr>
            <a:t>c)</a:t>
          </a:r>
          <a:r>
            <a:rPr lang="cs-CZ" sz="1100" b="0" i="0">
              <a:solidFill>
                <a:schemeClr val="dk1"/>
              </a:solidFill>
              <a:effectLst/>
              <a:latin typeface="+mn-lt"/>
              <a:ea typeface="+mn-ea"/>
              <a:cs typeface="+mn-cs"/>
            </a:rPr>
            <a:t> se dítě podrobilo stanoveným pravidelným očkováním, má doklad, že je proti nákaze imunní nebo se nemůže očkování podrobit pro kontraindikaci, a</a:t>
          </a:r>
        </a:p>
        <a:p>
          <a:pPr marL="360000" indent="-230400" algn="l">
            <a:spcBef>
              <a:spcPts val="600"/>
            </a:spcBef>
          </a:pPr>
          <a:r>
            <a:rPr lang="cs-CZ" sz="1100" b="1" i="0">
              <a:solidFill>
                <a:schemeClr val="dk1"/>
              </a:solidFill>
              <a:effectLst/>
              <a:latin typeface="+mn-lt"/>
              <a:ea typeface="+mn-ea"/>
              <a:cs typeface="+mn-cs"/>
            </a:rPr>
            <a:t>d)</a:t>
          </a:r>
          <a:r>
            <a:rPr lang="cs-CZ" sz="1100" b="0" i="0">
              <a:solidFill>
                <a:schemeClr val="dk1"/>
              </a:solidFill>
              <a:effectLst/>
              <a:latin typeface="+mn-lt"/>
              <a:ea typeface="+mn-ea"/>
              <a:cs typeface="+mn-cs"/>
            </a:rPr>
            <a:t> rodič</a:t>
          </a:r>
        </a:p>
        <a:p>
          <a:pPr marL="360000" indent="-230400" algn="l">
            <a:spcBef>
              <a:spcPts val="600"/>
            </a:spcBef>
          </a:pPr>
          <a:r>
            <a:rPr lang="cs-CZ" sz="1100" b="1" i="0">
              <a:solidFill>
                <a:schemeClr val="dk1"/>
              </a:solidFill>
              <a:effectLst/>
              <a:latin typeface="+mn-lt"/>
              <a:ea typeface="+mn-ea"/>
              <a:cs typeface="+mn-cs"/>
            </a:rPr>
            <a:t>1.</a:t>
          </a:r>
          <a:r>
            <a:rPr lang="cs-CZ" sz="1100" b="0" i="0">
              <a:solidFill>
                <a:schemeClr val="dk1"/>
              </a:solidFill>
              <a:effectLst/>
              <a:latin typeface="+mn-lt"/>
              <a:ea typeface="+mn-ea"/>
              <a:cs typeface="+mn-cs"/>
            </a:rPr>
            <a:t> je v základním pracovněprávním vztahu nebo ve služebním poměru,</a:t>
          </a:r>
        </a:p>
        <a:p>
          <a:pPr marL="360000" indent="-230400" algn="l">
            <a:spcBef>
              <a:spcPts val="600"/>
            </a:spcBef>
          </a:pPr>
          <a:r>
            <a:rPr lang="cs-CZ" sz="1100" b="1" i="0">
              <a:solidFill>
                <a:schemeClr val="dk1"/>
              </a:solidFill>
              <a:effectLst/>
              <a:latin typeface="+mn-lt"/>
              <a:ea typeface="+mn-ea"/>
              <a:cs typeface="+mn-cs"/>
            </a:rPr>
            <a:t>2.</a:t>
          </a:r>
          <a:r>
            <a:rPr lang="cs-CZ" sz="1100" b="0" i="0">
              <a:solidFill>
                <a:schemeClr val="dk1"/>
              </a:solidFill>
              <a:effectLst/>
              <a:latin typeface="+mn-lt"/>
              <a:ea typeface="+mn-ea"/>
              <a:cs typeface="+mn-cs"/>
            </a:rPr>
            <a:t> studuje v denní formě studia,</a:t>
          </a:r>
        </a:p>
        <a:p>
          <a:pPr marL="360000" indent="-230400" algn="l">
            <a:spcBef>
              <a:spcPts val="600"/>
            </a:spcBef>
          </a:pPr>
          <a:r>
            <a:rPr lang="cs-CZ" sz="1100" b="1" i="0">
              <a:solidFill>
                <a:schemeClr val="dk1"/>
              </a:solidFill>
              <a:effectLst/>
              <a:latin typeface="+mn-lt"/>
              <a:ea typeface="+mn-ea"/>
              <a:cs typeface="+mn-cs"/>
            </a:rPr>
            <a:t>3.</a:t>
          </a:r>
          <a:r>
            <a:rPr lang="cs-CZ" sz="1100" b="0" i="0">
              <a:solidFill>
                <a:schemeClr val="dk1"/>
              </a:solidFill>
              <a:effectLst/>
              <a:latin typeface="+mn-lt"/>
              <a:ea typeface="+mn-ea"/>
              <a:cs typeface="+mn-cs"/>
            </a:rPr>
            <a:t> je evidován jako uchazeč o zaměstnání,</a:t>
          </a:r>
        </a:p>
        <a:p>
          <a:pPr marL="360000" indent="-230400" algn="l">
            <a:spcBef>
              <a:spcPts val="600"/>
            </a:spcBef>
          </a:pPr>
          <a:r>
            <a:rPr lang="cs-CZ" sz="1100" b="1" i="0">
              <a:solidFill>
                <a:schemeClr val="dk1"/>
              </a:solidFill>
              <a:effectLst/>
              <a:latin typeface="+mn-lt"/>
              <a:ea typeface="+mn-ea"/>
              <a:cs typeface="+mn-cs"/>
            </a:rPr>
            <a:t>4.</a:t>
          </a:r>
          <a:r>
            <a:rPr lang="cs-CZ" sz="1100" b="0" i="0">
              <a:solidFill>
                <a:schemeClr val="dk1"/>
              </a:solidFill>
              <a:effectLst/>
              <a:latin typeface="+mn-lt"/>
              <a:ea typeface="+mn-ea"/>
              <a:cs typeface="+mn-cs"/>
            </a:rPr>
            <a:t> je poskytovatelem služby péče o dítě v sousedské dětské skupině; povinnost zajistit podmínky pro výchovnou péči o dítě, jehož rodičem je poskytovatel služby péče o dítě v sousedské dětské skupině, nemůže obec splnit zajištěním kapacitního místa v sousedské dětské skupině nebo úhradou nákladů, které rodič vynaložil na službu péče o dítě v sousedské dětské skupině,</a:t>
          </a:r>
        </a:p>
        <a:p>
          <a:pPr marL="360000" indent="-230400" algn="l">
            <a:spcBef>
              <a:spcPts val="600"/>
            </a:spcBef>
          </a:pPr>
          <a:r>
            <a:rPr lang="cs-CZ" sz="1100" b="1" i="0">
              <a:solidFill>
                <a:schemeClr val="dk1"/>
              </a:solidFill>
              <a:effectLst/>
              <a:latin typeface="+mn-lt"/>
              <a:ea typeface="+mn-ea"/>
              <a:cs typeface="+mn-cs"/>
            </a:rPr>
            <a:t>5.</a:t>
          </a:r>
          <a:r>
            <a:rPr lang="cs-CZ" sz="1100" b="0" i="0">
              <a:solidFill>
                <a:schemeClr val="dk1"/>
              </a:solidFill>
              <a:effectLst/>
              <a:latin typeface="+mn-lt"/>
              <a:ea typeface="+mn-ea"/>
              <a:cs typeface="+mn-cs"/>
            </a:rPr>
            <a:t> má povinnost platit pojistné na sociální zabezpečení,</a:t>
          </a:r>
        </a:p>
        <a:p>
          <a:pPr marL="360000" indent="-230400" algn="l">
            <a:spcBef>
              <a:spcPts val="600"/>
            </a:spcBef>
          </a:pPr>
          <a:r>
            <a:rPr lang="cs-CZ" sz="1100" b="1" i="0">
              <a:solidFill>
                <a:schemeClr val="dk1"/>
              </a:solidFill>
              <a:effectLst/>
              <a:latin typeface="+mn-lt"/>
              <a:ea typeface="+mn-ea"/>
              <a:cs typeface="+mn-cs"/>
            </a:rPr>
            <a:t>6.</a:t>
          </a:r>
          <a:r>
            <a:rPr lang="cs-CZ" sz="1100" b="0" i="0">
              <a:solidFill>
                <a:schemeClr val="dk1"/>
              </a:solidFill>
              <a:effectLst/>
              <a:latin typeface="+mn-lt"/>
              <a:ea typeface="+mn-ea"/>
              <a:cs typeface="+mn-cs"/>
            </a:rPr>
            <a:t> je osobou samostatně výdělečně činnou, která má povinnost platit zálohy na pojistné na důchodové pojištění a příspěvek na státní politiku zaměstnanosti, nebo</a:t>
          </a:r>
        </a:p>
        <a:p>
          <a:pPr marL="360000" indent="-230400" algn="l">
            <a:spcBef>
              <a:spcPts val="600"/>
            </a:spcBef>
          </a:pPr>
          <a:r>
            <a:rPr lang="cs-CZ" sz="1100" b="1" i="0">
              <a:solidFill>
                <a:schemeClr val="dk1"/>
              </a:solidFill>
              <a:effectLst/>
              <a:latin typeface="+mn-lt"/>
              <a:ea typeface="+mn-ea"/>
              <a:cs typeface="+mn-cs"/>
            </a:rPr>
            <a:t>7.</a:t>
          </a:r>
          <a:r>
            <a:rPr lang="cs-CZ" sz="1100" b="0" i="0">
              <a:solidFill>
                <a:schemeClr val="dk1"/>
              </a:solidFill>
              <a:effectLst/>
              <a:latin typeface="+mn-lt"/>
              <a:ea typeface="+mn-ea"/>
              <a:cs typeface="+mn-cs"/>
            </a:rPr>
            <a:t> pečuje o osobu blízkou, která je osobou závislou na pomoci jiné fyzické osoby ve stupni II (středně těžká závislost), III (těžká závislost) nebo IV (úplná závislost).</a:t>
          </a:r>
        </a:p>
        <a:p>
          <a:pPr marL="360000" indent="-230400" algn="l">
            <a:spcBef>
              <a:spcPts val="600"/>
            </a:spcBef>
          </a:pPr>
          <a:r>
            <a:rPr lang="cs-CZ" sz="1100" b="1" i="0">
              <a:solidFill>
                <a:schemeClr val="dk1"/>
              </a:solidFill>
              <a:effectLst/>
              <a:latin typeface="+mn-lt"/>
              <a:ea typeface="+mn-ea"/>
              <a:cs typeface="+mn-cs"/>
            </a:rPr>
            <a:t>(2)</a:t>
          </a:r>
          <a:r>
            <a:rPr lang="cs-CZ" sz="1100" b="0" i="0">
              <a:solidFill>
                <a:schemeClr val="dk1"/>
              </a:solidFill>
              <a:effectLst/>
              <a:latin typeface="+mn-lt"/>
              <a:ea typeface="+mn-ea"/>
              <a:cs typeface="+mn-cs"/>
            </a:rPr>
            <a:t> Povinnost zajistit podmínky pro výchovnou péči o dítě obec splní</a:t>
          </a:r>
        </a:p>
        <a:p>
          <a:pPr marL="360000" indent="-230400" algn="l">
            <a:spcBef>
              <a:spcPts val="600"/>
            </a:spcBef>
          </a:pPr>
          <a:r>
            <a:rPr lang="cs-CZ" sz="1100" b="1" i="0">
              <a:solidFill>
                <a:schemeClr val="dk1"/>
              </a:solidFill>
              <a:effectLst/>
              <a:latin typeface="+mn-lt"/>
              <a:ea typeface="+mn-ea"/>
              <a:cs typeface="+mn-cs"/>
            </a:rPr>
            <a:t>a)</a:t>
          </a:r>
          <a:r>
            <a:rPr lang="cs-CZ" sz="1100" b="0" i="0">
              <a:solidFill>
                <a:schemeClr val="dk1"/>
              </a:solidFill>
              <a:effectLst/>
              <a:latin typeface="+mn-lt"/>
              <a:ea typeface="+mn-ea"/>
              <a:cs typeface="+mn-cs"/>
            </a:rPr>
            <a:t> zajištěním kapacitního místa v dětské skupině, a to</a:t>
          </a:r>
        </a:p>
        <a:p>
          <a:pPr marL="360000" indent="-230400" algn="l">
            <a:spcBef>
              <a:spcPts val="600"/>
            </a:spcBef>
          </a:pPr>
          <a:r>
            <a:rPr lang="cs-CZ" sz="1100" b="1" i="0">
              <a:solidFill>
                <a:schemeClr val="dk1"/>
              </a:solidFill>
              <a:effectLst/>
              <a:latin typeface="+mn-lt"/>
              <a:ea typeface="+mn-ea"/>
              <a:cs typeface="+mn-cs"/>
            </a:rPr>
            <a:t>1.</a:t>
          </a:r>
          <a:r>
            <a:rPr lang="cs-CZ" sz="1100" b="0" i="0">
              <a:solidFill>
                <a:schemeClr val="dk1"/>
              </a:solidFill>
              <a:effectLst/>
              <a:latin typeface="+mn-lt"/>
              <a:ea typeface="+mn-ea"/>
              <a:cs typeface="+mn-cs"/>
            </a:rPr>
            <a:t> návrhem rodiči na uzavření smlouvy o poskytování služby péče o dítě v dětské skupině provozované obcí,</a:t>
          </a:r>
        </a:p>
        <a:p>
          <a:pPr marL="360000" indent="-230400" algn="l">
            <a:spcBef>
              <a:spcPts val="600"/>
            </a:spcBef>
          </a:pPr>
          <a:r>
            <a:rPr lang="cs-CZ" sz="1100" b="1" i="0">
              <a:solidFill>
                <a:schemeClr val="dk1"/>
              </a:solidFill>
              <a:effectLst/>
              <a:latin typeface="+mn-lt"/>
              <a:ea typeface="+mn-ea"/>
              <a:cs typeface="+mn-cs"/>
            </a:rPr>
            <a:t>2.</a:t>
          </a:r>
          <a:r>
            <a:rPr lang="cs-CZ" sz="1100" b="0" i="0">
              <a:solidFill>
                <a:schemeClr val="dk1"/>
              </a:solidFill>
              <a:effectLst/>
              <a:latin typeface="+mn-lt"/>
              <a:ea typeface="+mn-ea"/>
              <a:cs typeface="+mn-cs"/>
            </a:rPr>
            <a:t> zajištěním možnosti rodiče dítěte uzavřít smlouvu o poskytování služby péče o dítě v dětské skupině s právnickou osobou obcí založenou nebo zřízenou, nebo</a:t>
          </a:r>
        </a:p>
        <a:p>
          <a:pPr marL="360000" indent="-230400" algn="l">
            <a:spcBef>
              <a:spcPts val="600"/>
            </a:spcBef>
          </a:pPr>
          <a:r>
            <a:rPr lang="cs-CZ" sz="1100" b="1" i="0">
              <a:solidFill>
                <a:schemeClr val="dk1"/>
              </a:solidFill>
              <a:effectLst/>
              <a:latin typeface="+mn-lt"/>
              <a:ea typeface="+mn-ea"/>
              <a:cs typeface="+mn-cs"/>
            </a:rPr>
            <a:t>3.</a:t>
          </a:r>
          <a:r>
            <a:rPr lang="cs-CZ" sz="1100" b="0" i="0">
              <a:solidFill>
                <a:schemeClr val="dk1"/>
              </a:solidFill>
              <a:effectLst/>
              <a:latin typeface="+mn-lt"/>
              <a:ea typeface="+mn-ea"/>
              <a:cs typeface="+mn-cs"/>
            </a:rPr>
            <a:t> zajištěním možnosti rodiče dítěte uzavřít smlouvu o poskytování služby péče o dítě v dětské skupině provozované ve školském obvodu spádové mateřské školy, do níž nebylo dítě přijato k předškolnímu vzdělávání, s jinou osobou poskytující službu péče o dítě v dětské skupině, nebo</a:t>
          </a:r>
        </a:p>
        <a:p>
          <a:pPr marL="360000" indent="-230400" algn="l">
            <a:spcBef>
              <a:spcPts val="600"/>
            </a:spcBef>
          </a:pPr>
          <a:r>
            <a:rPr lang="cs-CZ" sz="1100" b="1" i="0">
              <a:solidFill>
                <a:schemeClr val="dk1"/>
              </a:solidFill>
              <a:effectLst/>
              <a:latin typeface="+mn-lt"/>
              <a:ea typeface="+mn-ea"/>
              <a:cs typeface="+mn-cs"/>
            </a:rPr>
            <a:t>b)</a:t>
          </a:r>
          <a:r>
            <a:rPr lang="cs-CZ" sz="1100" b="0" i="0">
              <a:solidFill>
                <a:schemeClr val="dk1"/>
              </a:solidFill>
              <a:effectLst/>
              <a:latin typeface="+mn-lt"/>
              <a:ea typeface="+mn-ea"/>
              <a:cs typeface="+mn-cs"/>
            </a:rPr>
            <a:t> úhradou nákladů, které rodič prokazatelně vynaložil na službu péče o dítě v dětské skupině poskytovanou podle tohoto zákona nebo na předškolní vzdělávání v mateřské škole podle školského zákona nebo na péči o dítě poskytovanou podle živnostenského zákona, nejvýše do částky podle </a:t>
          </a:r>
          <a:r>
            <a:rPr lang="cs-CZ" sz="1100" b="1" i="0">
              <a:solidFill>
                <a:srgbClr val="0070C0"/>
              </a:solidFill>
              <a:effectLst/>
              <a:latin typeface="+mn-lt"/>
              <a:ea typeface="+mn-ea"/>
              <a:cs typeface="+mn-cs"/>
            </a:rPr>
            <a:t>§ 20a odst. 2</a:t>
          </a:r>
          <a:r>
            <a:rPr lang="cs-CZ" sz="1100" b="0" i="0">
              <a:solidFill>
                <a:schemeClr val="dk1"/>
              </a:solidFill>
              <a:effectLst/>
              <a:latin typeface="+mn-lt"/>
              <a:ea typeface="+mn-ea"/>
              <a:cs typeface="+mn-cs"/>
            </a:rPr>
            <a:t>, a to po dobu trvání povinnosti obce zajistit podmínky pro výchovnou péči o dítě.</a:t>
          </a:r>
        </a:p>
        <a:p>
          <a:pPr marL="360000" indent="-230400" algn="l">
            <a:spcBef>
              <a:spcPts val="600"/>
            </a:spcBef>
          </a:pPr>
          <a:r>
            <a:rPr lang="cs-CZ" sz="1100" b="1" i="0">
              <a:solidFill>
                <a:schemeClr val="dk1"/>
              </a:solidFill>
              <a:effectLst/>
              <a:latin typeface="+mn-lt"/>
              <a:ea typeface="+mn-ea"/>
              <a:cs typeface="+mn-cs"/>
            </a:rPr>
            <a:t>(3)</a:t>
          </a:r>
          <a:r>
            <a:rPr lang="cs-CZ" sz="1100" b="0" i="0">
              <a:solidFill>
                <a:schemeClr val="dk1"/>
              </a:solidFill>
              <a:effectLst/>
              <a:latin typeface="+mn-lt"/>
              <a:ea typeface="+mn-ea"/>
              <a:cs typeface="+mn-cs"/>
            </a:rPr>
            <a:t> Se souhlasem rodiče může obec splnit povinnost zajistit podmínky pro výchovnou péči o dítě též</a:t>
          </a:r>
        </a:p>
        <a:p>
          <a:pPr marL="360000" indent="-230400" algn="l">
            <a:spcBef>
              <a:spcPts val="600"/>
            </a:spcBef>
          </a:pPr>
          <a:r>
            <a:rPr lang="cs-CZ" sz="1100" b="1" i="0">
              <a:solidFill>
                <a:schemeClr val="dk1"/>
              </a:solidFill>
              <a:effectLst/>
              <a:latin typeface="+mn-lt"/>
              <a:ea typeface="+mn-ea"/>
              <a:cs typeface="+mn-cs"/>
            </a:rPr>
            <a:t>a)</a:t>
          </a:r>
          <a:r>
            <a:rPr lang="cs-CZ" sz="1100" b="0" i="0">
              <a:solidFill>
                <a:schemeClr val="dk1"/>
              </a:solidFill>
              <a:effectLst/>
              <a:latin typeface="+mn-lt"/>
              <a:ea typeface="+mn-ea"/>
              <a:cs typeface="+mn-cs"/>
            </a:rPr>
            <a:t> zajištěním kapacitního místa podle odstavce 2 písm. a) bodu 3 v dětské skupině provozované mimo školský obvod spádové mateřské školy, do níž nebylo dítě přijato k předškolnímu vzdělávání, nebo</a:t>
          </a:r>
        </a:p>
        <a:p>
          <a:pPr marL="360000" indent="-230400" algn="l">
            <a:spcBef>
              <a:spcPts val="600"/>
            </a:spcBef>
          </a:pPr>
          <a:r>
            <a:rPr lang="cs-CZ" sz="1100" b="1" i="0">
              <a:solidFill>
                <a:schemeClr val="dk1"/>
              </a:solidFill>
              <a:effectLst/>
              <a:latin typeface="+mn-lt"/>
              <a:ea typeface="+mn-ea"/>
              <a:cs typeface="+mn-cs"/>
            </a:rPr>
            <a:t>b)</a:t>
          </a:r>
          <a:r>
            <a:rPr lang="cs-CZ" sz="1100" b="0" i="0">
              <a:solidFill>
                <a:schemeClr val="dk1"/>
              </a:solidFill>
              <a:effectLst/>
              <a:latin typeface="+mn-lt"/>
              <a:ea typeface="+mn-ea"/>
              <a:cs typeface="+mn-cs"/>
            </a:rPr>
            <a:t> zajištěním přijetí dítěte k předškolnímu vzdělávání v mateřské škole mimo školský obvod spádové mateřské školy, do níž nebylo dítě přijato k předškolnímu vzdělávání.</a:t>
          </a:r>
        </a:p>
        <a:p>
          <a:pPr marL="360000" indent="-230400" algn="l">
            <a:spcBef>
              <a:spcPts val="600"/>
            </a:spcBef>
          </a:pPr>
          <a:r>
            <a:rPr lang="cs-CZ" sz="1100" b="1" i="0">
              <a:solidFill>
                <a:schemeClr val="dk1"/>
              </a:solidFill>
              <a:effectLst/>
              <a:latin typeface="+mn-lt"/>
              <a:ea typeface="+mn-ea"/>
              <a:cs typeface="+mn-cs"/>
            </a:rPr>
            <a:t>(4)</a:t>
          </a:r>
          <a:r>
            <a:rPr lang="cs-CZ" sz="1100" b="0" i="0">
              <a:solidFill>
                <a:schemeClr val="dk1"/>
              </a:solidFill>
              <a:effectLst/>
              <a:latin typeface="+mn-lt"/>
              <a:ea typeface="+mn-ea"/>
              <a:cs typeface="+mn-cs"/>
            </a:rPr>
            <a:t> O způsobu splnění povinnosti zajistit podmínky pro výchovnou péči o dítě rozhodne obec nejpozději 60 dnů před vznikem této povinnosti. Odvolání proti tomuto rozhodnutí není přípustné.</a:t>
          </a:r>
        </a:p>
        <a:p>
          <a:pPr marL="360000" indent="-230400" algn="l">
            <a:spcBef>
              <a:spcPts val="600"/>
            </a:spcBef>
          </a:pPr>
          <a:r>
            <a:rPr lang="cs-CZ" sz="1100" b="1" i="0">
              <a:solidFill>
                <a:schemeClr val="dk1"/>
              </a:solidFill>
              <a:effectLst/>
              <a:latin typeface="+mn-lt"/>
              <a:ea typeface="+mn-ea"/>
              <a:cs typeface="+mn-cs"/>
            </a:rPr>
            <a:t>(5)</a:t>
          </a:r>
          <a:r>
            <a:rPr lang="cs-CZ" sz="1100" b="0" i="0">
              <a:solidFill>
                <a:schemeClr val="dk1"/>
              </a:solidFill>
              <a:effectLst/>
              <a:latin typeface="+mn-lt"/>
              <a:ea typeface="+mn-ea"/>
              <a:cs typeface="+mn-cs"/>
            </a:rPr>
            <a:t> Povinnost obce zajistit podmínky pro výchovnou péči o dítě zaniká, pokud ke dni jejího vzniku rodič obci nedoloží doklady podle § 11 odst. 1 písm. h) a i). Ustanovení § 11 odst. 2 vět druhé a třetí, odst. 3 věty druhé a odst. 4 se použijí obdobně. Povinnost obce zajistit podmínky pro výchovnou péči o dítě zaniká dále dnem, kdy rodič odmítl uzavřít smlouvu o poskytování služby péče o dítě v dětské skupině podle odstavce 2 nebo 3 nebo nenastoupilo-li dítě do mateřské školy podle odstavce 3 písm. b).</a:t>
          </a:r>
        </a:p>
        <a:p>
          <a:pPr algn="l" defTabSz="288000">
            <a:spcBef>
              <a:spcPts val="600"/>
            </a:spcBef>
          </a:pPr>
          <a:endParaRPr lang="cs-CZ" sz="1200">
            <a:solidFill>
              <a:schemeClr val="dk1"/>
            </a:solidFill>
            <a:effectLst/>
            <a:latin typeface="+mn-lt"/>
            <a:ea typeface="+mn-ea"/>
            <a:cs typeface="+mn-cs"/>
          </a:endParaRPr>
        </a:p>
        <a:p>
          <a:pPr algn="l" defTabSz="288000">
            <a:spcBef>
              <a:spcPts val="600"/>
            </a:spcBef>
            <a:tabLst>
              <a:tab pos="540000" algn="l"/>
            </a:tabLst>
          </a:pPr>
          <a:r>
            <a:rPr lang="cs-CZ" sz="1100" i="1">
              <a:solidFill>
                <a:schemeClr val="dk1"/>
              </a:solidFill>
              <a:effectLst/>
              <a:latin typeface="+mn-lt"/>
              <a:ea typeface="+mn-ea"/>
              <a:cs typeface="+mn-cs"/>
            </a:rPr>
            <a:t>- </a:t>
          </a:r>
          <a:endParaRPr lang="cs-CZ" sz="1100"/>
        </a:p>
      </xdr:txBody>
    </xdr:sp>
    <xdr:clientData/>
  </xdr:twoCellAnchor>
  <xdr:twoCellAnchor>
    <xdr:from>
      <xdr:col>12</xdr:col>
      <xdr:colOff>336550</xdr:colOff>
      <xdr:row>43</xdr:row>
      <xdr:rowOff>69851</xdr:rowOff>
    </xdr:from>
    <xdr:to>
      <xdr:col>17</xdr:col>
      <xdr:colOff>247650</xdr:colOff>
      <xdr:row>52</xdr:row>
      <xdr:rowOff>127000</xdr:rowOff>
    </xdr:to>
    <xdr:sp macro="" textlink="">
      <xdr:nvSpPr>
        <xdr:cNvPr id="3" name="TextovéPole 2">
          <a:extLst>
            <a:ext uri="{FF2B5EF4-FFF2-40B4-BE49-F238E27FC236}">
              <a16:creationId xmlns:a16="http://schemas.microsoft.com/office/drawing/2014/main" id="{C179850C-A30C-4DCA-ADFA-A0350A5AA455}"/>
            </a:ext>
          </a:extLst>
        </xdr:cNvPr>
        <xdr:cNvSpPr txBox="1"/>
      </xdr:nvSpPr>
      <xdr:spPr>
        <a:xfrm>
          <a:off x="7651750" y="6896101"/>
          <a:ext cx="2959100" cy="1485899"/>
        </a:xfrm>
        <a:prstGeom prst="rect">
          <a:avLst/>
        </a:prstGeom>
        <a:solidFill>
          <a:schemeClr val="accent6">
            <a:lumMod val="20000"/>
            <a:lumOff val="80000"/>
          </a:schemeClr>
        </a:solidFill>
        <a:ln w="9525"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b="1">
              <a:solidFill>
                <a:schemeClr val="dk1"/>
              </a:solidFill>
              <a:effectLst/>
              <a:latin typeface="+mn-lt"/>
              <a:ea typeface="+mn-ea"/>
              <a:cs typeface="+mn-cs"/>
            </a:rPr>
            <a:t>§ 20a ZDS maximální úhrada</a:t>
          </a:r>
          <a:endParaRPr lang="cs-CZ">
            <a:effectLst/>
          </a:endParaRPr>
        </a:p>
        <a:p>
          <a:r>
            <a:rPr lang="cs-CZ" sz="1100" i="1">
              <a:solidFill>
                <a:schemeClr val="dk1"/>
              </a:solidFill>
              <a:effectLst/>
              <a:latin typeface="+mn-lt"/>
              <a:ea typeface="+mn-ea"/>
              <a:cs typeface="+mn-cs"/>
            </a:rPr>
            <a:t>2)  ...stanoví se maximální </a:t>
          </a:r>
          <a:r>
            <a:rPr lang="cs-CZ" sz="1100" b="1" i="1">
              <a:solidFill>
                <a:schemeClr val="dk1"/>
              </a:solidFill>
              <a:effectLst/>
              <a:latin typeface="+mn-lt"/>
              <a:ea typeface="+mn-ea"/>
              <a:cs typeface="+mn-cs"/>
            </a:rPr>
            <a:t>denní úhrada rodiče </a:t>
          </a:r>
          <a:r>
            <a:rPr lang="cs-CZ" sz="1100" i="1">
              <a:solidFill>
                <a:schemeClr val="dk1"/>
              </a:solidFill>
              <a:effectLst/>
              <a:latin typeface="+mn-lt"/>
              <a:ea typeface="+mn-ea"/>
              <a:cs typeface="+mn-cs"/>
            </a:rPr>
            <a:t>včetně daně z přidané hodnoty za službu péče o dítě v dětské skupině, a </a:t>
          </a:r>
          <a:r>
            <a:rPr lang="cs-CZ" sz="1100" b="1" i="1">
              <a:solidFill>
                <a:schemeClr val="dk1"/>
              </a:solidFill>
              <a:effectLst/>
              <a:latin typeface="+mn-lt"/>
              <a:ea typeface="+mn-ea"/>
              <a:cs typeface="+mn-cs"/>
            </a:rPr>
            <a:t>to jako podíl čtyřnásobku měsíční minimální mzdy a koeficientu 261.  </a:t>
          </a:r>
          <a:br>
            <a:rPr lang="cs-CZ" sz="1100" i="1">
              <a:solidFill>
                <a:schemeClr val="dk1"/>
              </a:solidFill>
              <a:effectLst/>
              <a:latin typeface="+mn-lt"/>
              <a:ea typeface="+mn-ea"/>
              <a:cs typeface="+mn-cs"/>
            </a:rPr>
          </a:br>
          <a:r>
            <a:rPr lang="cs-CZ" sz="1100" i="1">
              <a:solidFill>
                <a:schemeClr val="dk1"/>
              </a:solidFill>
              <a:effectLst/>
              <a:latin typeface="+mn-lt"/>
              <a:ea typeface="+mn-ea"/>
              <a:cs typeface="+mn-cs"/>
            </a:rPr>
            <a:t>Částka maximální denní úhrady rodiče se zaokrouhlí na celé koruny dolů.</a:t>
          </a:r>
          <a:endParaRPr lang="cs-CZ">
            <a:effectLst/>
          </a:endParaRPr>
        </a:p>
        <a:p>
          <a:pPr algn="l" defTabSz="288000">
            <a:spcBef>
              <a:spcPts val="600"/>
            </a:spcBef>
            <a:tabLst>
              <a:tab pos="540000" algn="l"/>
            </a:tabLst>
          </a:pPr>
          <a:endParaRPr lang="cs-CZ"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sheetPr>
  <dimension ref="A1:B40"/>
  <sheetViews>
    <sheetView tabSelected="1" zoomScaleNormal="76" workbookViewId="0">
      <selection activeCell="O25" sqref="O25"/>
    </sheetView>
  </sheetViews>
  <sheetFormatPr defaultColWidth="8.7265625" defaultRowHeight="12.5" x14ac:dyDescent="0.25"/>
  <cols>
    <col min="1" max="1" width="1.81640625" style="33" customWidth="1"/>
    <col min="2" max="2" width="29.453125" style="33" bestFit="1" customWidth="1"/>
    <col min="3" max="3" width="15.54296875" style="33" bestFit="1" customWidth="1"/>
    <col min="4" max="4" width="14.1796875" style="33" bestFit="1" customWidth="1"/>
    <col min="5" max="16384" width="8.7265625" style="33"/>
  </cols>
  <sheetData>
    <row r="1" spans="1:1" x14ac:dyDescent="0.25">
      <c r="A1" s="38"/>
    </row>
    <row r="3" spans="1:1" ht="14.5" x14ac:dyDescent="0.35">
      <c r="A3" s="55"/>
    </row>
    <row r="4" spans="1:1" ht="14.5" x14ac:dyDescent="0.35">
      <c r="A4" s="55"/>
    </row>
    <row r="24" ht="5.5" customHeight="1" x14ac:dyDescent="0.25"/>
    <row r="32" ht="18" customHeight="1" x14ac:dyDescent="0.25"/>
    <row r="34" spans="2:2" ht="23.5" customHeight="1" x14ac:dyDescent="0.25"/>
    <row r="37" spans="2:2" ht="14" x14ac:dyDescent="0.3">
      <c r="B37" s="84"/>
    </row>
    <row r="38" spans="2:2" ht="14" x14ac:dyDescent="0.3">
      <c r="B38" s="84"/>
    </row>
    <row r="40" spans="2:2" ht="18" customHeight="1" x14ac:dyDescent="0.25"/>
  </sheetData>
  <sheetProtection algorithmName="SHA-512" hashValue="tmeNZL7BXEm0fWupfftnZY765C8umu2ExXoZKWbGeyT6G3pDnCAAfjBr2t/gHmv7pwANw4GAP4kcWNyNOeuF7A==" saltValue="borVO8y2lX3+V1YcF85SCQ==" spinCount="100000" sheet="1" objects="1" scenarios="1"/>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79998168889431442"/>
    <outlinePr summaryBelow="0" summaryRight="0"/>
  </sheetPr>
  <dimension ref="B1:W84"/>
  <sheetViews>
    <sheetView topLeftCell="A2" zoomScale="71" zoomScaleNormal="100" workbookViewId="0">
      <selection activeCell="N16" sqref="N16"/>
    </sheetView>
  </sheetViews>
  <sheetFormatPr defaultColWidth="12.54296875" defaultRowHeight="15.75" customHeight="1" x14ac:dyDescent="0.25"/>
  <cols>
    <col min="1" max="1" width="1.54296875" style="33" customWidth="1"/>
    <col min="2" max="2" width="2.54296875" style="33" customWidth="1"/>
    <col min="3" max="3" width="40.54296875" style="33" customWidth="1"/>
    <col min="4" max="4" width="1.54296875" style="33" customWidth="1"/>
    <col min="5" max="5" width="20.54296875" style="33" customWidth="1"/>
    <col min="6" max="6" width="2.54296875" style="33" customWidth="1"/>
    <col min="7" max="7" width="1.54296875" style="33" customWidth="1"/>
    <col min="8" max="8" width="7.1796875" style="33" customWidth="1"/>
    <col min="9" max="9" width="2.54296875" style="33" customWidth="1"/>
    <col min="10" max="10" width="40.54296875" style="33" customWidth="1"/>
    <col min="11" max="11" width="1.54296875" style="33" customWidth="1"/>
    <col min="12" max="12" width="20.54296875" style="33" customWidth="1"/>
    <col min="13" max="13" width="2.54296875" style="33" customWidth="1"/>
    <col min="14" max="14" width="26.1796875" style="33" customWidth="1"/>
    <col min="15" max="15" width="12.54296875" style="33"/>
    <col min="16" max="16" width="13.81640625" style="33" customWidth="1"/>
    <col min="17" max="17" width="19.1796875" style="33" customWidth="1"/>
    <col min="18" max="18" width="12.54296875" style="33" customWidth="1"/>
    <col min="19" max="19" width="13.7265625" style="33" bestFit="1" customWidth="1"/>
    <col min="20" max="20" width="13.81640625" style="33" customWidth="1"/>
    <col min="21" max="21" width="11.1796875" style="33" hidden="1" customWidth="1"/>
    <col min="22" max="22" width="10.36328125" style="33" hidden="1" customWidth="1"/>
    <col min="23" max="23" width="12.54296875" style="33" customWidth="1"/>
    <col min="24" max="16384" width="12.54296875" style="33"/>
  </cols>
  <sheetData>
    <row r="1" spans="2:22" ht="15.75" customHeight="1" x14ac:dyDescent="0.3">
      <c r="B1" s="34" t="s">
        <v>53</v>
      </c>
      <c r="U1" s="33" t="s">
        <v>59</v>
      </c>
      <c r="V1" s="33" t="s">
        <v>60</v>
      </c>
    </row>
    <row r="2" spans="2:22" ht="104.5" customHeight="1" x14ac:dyDescent="0.3">
      <c r="C2" s="34"/>
      <c r="D2" s="34"/>
      <c r="J2" s="34"/>
      <c r="K2" s="34"/>
      <c r="U2" s="38" t="s">
        <v>65</v>
      </c>
      <c r="V2" s="33" t="str">
        <f>'výpočty pravidelná'!J1</f>
        <v>Leden</v>
      </c>
    </row>
    <row r="3" spans="2:22" ht="104.5" customHeight="1" x14ac:dyDescent="0.3">
      <c r="C3" s="34"/>
      <c r="D3" s="34"/>
      <c r="J3" s="34"/>
      <c r="K3" s="34"/>
      <c r="U3" s="38" t="s">
        <v>2</v>
      </c>
      <c r="V3" s="33" t="str">
        <f>'výpočty pravidelná'!J2</f>
        <v>Únor</v>
      </c>
    </row>
    <row r="4" spans="2:22" ht="21.5" customHeight="1" thickBot="1" x14ac:dyDescent="0.35">
      <c r="C4" s="34"/>
      <c r="D4" s="34"/>
      <c r="J4" s="34"/>
      <c r="K4" s="34"/>
      <c r="V4" s="33" t="str">
        <f>'výpočty pravidelná'!J3</f>
        <v>Březen</v>
      </c>
    </row>
    <row r="5" spans="2:22" ht="75.650000000000006" customHeight="1" x14ac:dyDescent="0.3">
      <c r="B5" s="22"/>
      <c r="C5" s="97" t="s">
        <v>69</v>
      </c>
      <c r="D5" s="98"/>
      <c r="E5" s="98"/>
      <c r="F5" s="52"/>
      <c r="G5" s="34"/>
      <c r="H5" s="34"/>
      <c r="I5" s="53"/>
      <c r="J5" s="98" t="s">
        <v>68</v>
      </c>
      <c r="K5" s="98"/>
      <c r="L5" s="98"/>
      <c r="M5" s="54"/>
      <c r="V5" s="33" t="str">
        <f>'výpočty pravidelná'!J4</f>
        <v>Duben</v>
      </c>
    </row>
    <row r="6" spans="2:22" ht="12" customHeight="1" x14ac:dyDescent="0.25">
      <c r="B6" s="27"/>
      <c r="C6" s="49"/>
      <c r="D6" s="49"/>
      <c r="E6" s="49"/>
      <c r="F6" s="51"/>
      <c r="I6" s="27"/>
      <c r="J6" s="86"/>
      <c r="K6" s="86"/>
      <c r="L6" s="86"/>
      <c r="M6" s="51"/>
      <c r="V6" s="33" t="str">
        <f>'výpočty pravidelná'!J5</f>
        <v>Květen</v>
      </c>
    </row>
    <row r="7" spans="2:22" ht="19.5" customHeight="1" x14ac:dyDescent="0.3">
      <c r="B7" s="27"/>
      <c r="C7" s="24" t="s">
        <v>45</v>
      </c>
      <c r="D7" s="24"/>
      <c r="E7" s="82" t="s">
        <v>19</v>
      </c>
      <c r="F7" s="28"/>
      <c r="G7" s="35"/>
      <c r="I7" s="27"/>
      <c r="J7" s="87" t="s">
        <v>57</v>
      </c>
      <c r="K7" s="87"/>
      <c r="L7" s="82"/>
      <c r="M7" s="28"/>
      <c r="N7" s="50"/>
      <c r="V7" s="33" t="str">
        <f>'výpočty pravidelná'!J6</f>
        <v>Červen</v>
      </c>
    </row>
    <row r="8" spans="2:22" ht="21.65" customHeight="1" x14ac:dyDescent="0.35">
      <c r="B8" s="27"/>
      <c r="C8" s="25" t="s">
        <v>62</v>
      </c>
      <c r="D8" s="25"/>
      <c r="E8" s="81">
        <f>editace!B2</f>
        <v>2026</v>
      </c>
      <c r="F8" s="28"/>
      <c r="G8" s="35"/>
      <c r="H8" s="91"/>
      <c r="I8" s="27"/>
      <c r="J8" s="88" t="s">
        <v>63</v>
      </c>
      <c r="K8" s="88"/>
      <c r="L8" s="95">
        <f>editace!E3*L7</f>
        <v>0</v>
      </c>
      <c r="M8" s="28"/>
      <c r="N8" s="50"/>
      <c r="O8" s="36"/>
      <c r="P8" s="36"/>
      <c r="Q8" s="36"/>
      <c r="V8" s="33" t="str">
        <f>'výpočty pravidelná'!J7</f>
        <v>Červenec</v>
      </c>
    </row>
    <row r="9" spans="2:22" ht="21.65" customHeight="1" thickBot="1" x14ac:dyDescent="0.4">
      <c r="B9" s="27"/>
      <c r="C9" s="24" t="s">
        <v>56</v>
      </c>
      <c r="D9" s="24"/>
      <c r="E9" s="81">
        <f>IF('výpočty pravidelná'!G15=0,0,'výpočty pravidelná'!G15)</f>
        <v>18</v>
      </c>
      <c r="F9" s="29"/>
      <c r="G9" s="37"/>
      <c r="H9" s="91"/>
      <c r="I9" s="23"/>
      <c r="J9" s="89"/>
      <c r="K9" s="89"/>
      <c r="L9" s="90"/>
      <c r="M9" s="92"/>
      <c r="N9" s="50"/>
      <c r="O9" s="36"/>
      <c r="P9" s="36"/>
      <c r="Q9" s="36"/>
      <c r="V9" s="33" t="str">
        <f>'výpočty pravidelná'!J8</f>
        <v>Srpen</v>
      </c>
    </row>
    <row r="10" spans="2:22" ht="21.65" customHeight="1" x14ac:dyDescent="0.35">
      <c r="B10" s="27"/>
      <c r="C10" s="26" t="s">
        <v>63</v>
      </c>
      <c r="D10" s="26"/>
      <c r="E10" s="95">
        <f>'výpočty pravidelná'!G20</f>
        <v>6174</v>
      </c>
      <c r="F10" s="29"/>
      <c r="G10" s="37"/>
      <c r="H10" s="93"/>
      <c r="I10" s="94"/>
      <c r="J10" s="43"/>
      <c r="K10" s="43"/>
      <c r="L10" s="50"/>
      <c r="M10" s="43"/>
      <c r="N10" s="50"/>
      <c r="O10" s="36"/>
      <c r="P10" s="36"/>
      <c r="Q10" s="36"/>
      <c r="V10" s="33" t="str">
        <f>'výpočty pravidelná'!J9</f>
        <v>Září</v>
      </c>
    </row>
    <row r="11" spans="2:22" ht="21.65" customHeight="1" x14ac:dyDescent="0.35">
      <c r="B11" s="27"/>
      <c r="C11" s="81"/>
      <c r="D11" s="81"/>
      <c r="E11" s="81"/>
      <c r="F11" s="28"/>
      <c r="G11" s="35"/>
      <c r="H11" s="47"/>
      <c r="I11" s="43"/>
      <c r="J11" s="36"/>
      <c r="K11" s="36"/>
      <c r="L11" s="36"/>
      <c r="M11" s="43"/>
      <c r="N11" s="50"/>
      <c r="O11" s="36"/>
      <c r="P11" s="36"/>
      <c r="Q11" s="36"/>
      <c r="V11" s="33" t="str">
        <f>'výpočty pravidelná'!J10</f>
        <v>Říjen</v>
      </c>
    </row>
    <row r="12" spans="2:22" ht="22.5" customHeight="1" x14ac:dyDescent="0.35">
      <c r="B12" s="27"/>
      <c r="C12" s="25" t="s">
        <v>58</v>
      </c>
      <c r="D12" s="25"/>
      <c r="E12" s="44"/>
      <c r="F12" s="30"/>
      <c r="G12" s="39"/>
      <c r="I12" s="43" t="s">
        <v>49</v>
      </c>
      <c r="J12" s="36" t="s">
        <v>67</v>
      </c>
      <c r="K12" s="36"/>
      <c r="L12" s="43"/>
      <c r="M12" s="50"/>
      <c r="P12" s="40"/>
      <c r="Q12" s="36"/>
      <c r="V12" s="33" t="str">
        <f>'výpočty pravidelná'!J11</f>
        <v>Listopad</v>
      </c>
    </row>
    <row r="13" spans="2:22" ht="15.75" customHeight="1" x14ac:dyDescent="0.35">
      <c r="B13" s="96" t="s">
        <v>55</v>
      </c>
      <c r="C13" s="48" t="s">
        <v>1</v>
      </c>
      <c r="D13" s="48"/>
      <c r="E13" s="69" t="s">
        <v>65</v>
      </c>
      <c r="F13" s="30"/>
      <c r="G13" s="39"/>
      <c r="I13" s="43"/>
      <c r="J13" s="36"/>
      <c r="K13" s="36"/>
      <c r="L13" s="36"/>
      <c r="M13" s="43"/>
      <c r="N13" s="50"/>
      <c r="Q13" s="57"/>
      <c r="R13" s="46"/>
      <c r="V13" s="33" t="str">
        <f>'výpočty pravidelná'!J12</f>
        <v>Prosinec</v>
      </c>
    </row>
    <row r="14" spans="2:22" ht="15.75" customHeight="1" x14ac:dyDescent="0.35">
      <c r="B14" s="96"/>
      <c r="C14" s="48" t="s">
        <v>3</v>
      </c>
      <c r="D14" s="48"/>
      <c r="E14" s="69" t="s">
        <v>65</v>
      </c>
      <c r="F14" s="30"/>
      <c r="G14" s="39"/>
      <c r="I14" s="43"/>
      <c r="J14" s="36"/>
      <c r="K14" s="36"/>
      <c r="L14" s="36"/>
      <c r="M14" s="43"/>
      <c r="Q14" s="46"/>
      <c r="R14" s="58"/>
    </row>
    <row r="15" spans="2:22" ht="15.75" customHeight="1" x14ac:dyDescent="0.35">
      <c r="B15" s="96"/>
      <c r="C15" s="48" t="s">
        <v>4</v>
      </c>
      <c r="D15" s="48"/>
      <c r="E15" s="69" t="s">
        <v>65</v>
      </c>
      <c r="F15" s="30"/>
      <c r="G15" s="39"/>
      <c r="I15" s="43"/>
      <c r="L15" s="40"/>
      <c r="M15" s="43"/>
      <c r="Q15" s="46"/>
      <c r="R15" s="58"/>
    </row>
    <row r="16" spans="2:22" ht="15.75" customHeight="1" x14ac:dyDescent="0.35">
      <c r="B16" s="96"/>
      <c r="C16" s="48" t="s">
        <v>5</v>
      </c>
      <c r="D16" s="48"/>
      <c r="E16" s="69" t="s">
        <v>65</v>
      </c>
      <c r="F16" s="30"/>
      <c r="G16" s="39"/>
      <c r="I16" s="43"/>
      <c r="L16" s="57"/>
      <c r="M16" s="43"/>
      <c r="Q16" s="46"/>
      <c r="R16" s="58"/>
    </row>
    <row r="17" spans="2:23" ht="15.75" customHeight="1" x14ac:dyDescent="0.35">
      <c r="B17" s="96"/>
      <c r="C17" s="48" t="s">
        <v>6</v>
      </c>
      <c r="D17" s="48"/>
      <c r="E17" s="80" t="s">
        <v>2</v>
      </c>
      <c r="F17" s="30"/>
      <c r="G17" s="39"/>
      <c r="I17" s="43"/>
      <c r="L17" s="46"/>
      <c r="M17" s="43"/>
      <c r="N17" s="50"/>
      <c r="Q17" s="46"/>
      <c r="R17" s="58"/>
      <c r="S17" s="46"/>
    </row>
    <row r="18" spans="2:23" ht="15.75" customHeight="1" x14ac:dyDescent="0.35">
      <c r="B18" s="96"/>
      <c r="C18" s="48" t="s">
        <v>7</v>
      </c>
      <c r="D18" s="48"/>
      <c r="E18" s="85" t="s">
        <v>66</v>
      </c>
      <c r="F18" s="30"/>
      <c r="G18" s="39"/>
      <c r="I18" s="43"/>
      <c r="L18" s="46"/>
      <c r="M18" s="43"/>
      <c r="N18" s="50"/>
      <c r="O18" s="46"/>
      <c r="P18" s="46"/>
      <c r="S18" s="34"/>
    </row>
    <row r="19" spans="2:23" ht="15.75" customHeight="1" x14ac:dyDescent="0.35">
      <c r="B19" s="96"/>
      <c r="C19" s="48" t="s">
        <v>8</v>
      </c>
      <c r="D19" s="48"/>
      <c r="E19" s="85" t="s">
        <v>66</v>
      </c>
      <c r="F19" s="30"/>
      <c r="G19" s="39"/>
      <c r="I19" s="43"/>
      <c r="L19" s="46"/>
      <c r="M19" s="43"/>
      <c r="N19" s="50"/>
      <c r="O19" s="46"/>
      <c r="P19" s="46"/>
      <c r="S19" s="45"/>
      <c r="T19" s="59"/>
      <c r="U19" s="60"/>
    </row>
    <row r="20" spans="2:23" ht="15.75" customHeight="1" thickBot="1" x14ac:dyDescent="0.4">
      <c r="B20" s="23"/>
      <c r="C20" s="31"/>
      <c r="D20" s="31"/>
      <c r="E20" s="31"/>
      <c r="F20" s="32"/>
      <c r="I20" s="43"/>
      <c r="L20" s="46"/>
      <c r="M20" s="43"/>
      <c r="N20" s="50"/>
      <c r="S20" s="61"/>
      <c r="T20" s="62"/>
      <c r="U20" s="62"/>
    </row>
    <row r="21" spans="2:23" ht="15.75" customHeight="1" x14ac:dyDescent="0.35">
      <c r="F21" s="36"/>
      <c r="G21" s="36"/>
      <c r="H21" s="36"/>
      <c r="I21" s="43"/>
      <c r="J21" s="46"/>
      <c r="K21" s="46"/>
      <c r="M21" s="43"/>
      <c r="N21" s="50"/>
      <c r="Q21" s="41"/>
      <c r="S21" s="45"/>
      <c r="T21" s="63"/>
      <c r="U21" s="64"/>
    </row>
    <row r="22" spans="2:23" ht="15.75" customHeight="1" x14ac:dyDescent="0.35">
      <c r="F22" s="36"/>
      <c r="G22" s="36"/>
      <c r="I22" s="43"/>
      <c r="J22" s="46"/>
      <c r="K22" s="46"/>
      <c r="M22" s="43"/>
      <c r="N22" s="50"/>
      <c r="Q22" s="36"/>
      <c r="S22" s="45"/>
      <c r="T22" s="65"/>
      <c r="U22" s="66"/>
    </row>
    <row r="23" spans="2:23" ht="15.75" customHeight="1" x14ac:dyDescent="0.35">
      <c r="I23" s="43"/>
      <c r="J23" s="46"/>
      <c r="K23" s="46"/>
      <c r="M23" s="43"/>
      <c r="N23" s="50"/>
      <c r="Q23" s="36"/>
    </row>
    <row r="24" spans="2:23" ht="15.75" customHeight="1" x14ac:dyDescent="0.35">
      <c r="I24" s="43"/>
      <c r="J24" s="43"/>
      <c r="K24" s="43"/>
      <c r="L24" s="50"/>
      <c r="M24" s="43"/>
      <c r="N24" s="50"/>
      <c r="Q24" s="56"/>
      <c r="R24" s="46"/>
      <c r="S24" s="46"/>
      <c r="T24" s="46"/>
      <c r="U24" s="46"/>
      <c r="W24" s="46"/>
    </row>
    <row r="25" spans="2:23" ht="15.75" customHeight="1" x14ac:dyDescent="0.35">
      <c r="F25" s="42"/>
      <c r="G25" s="42"/>
      <c r="I25" s="43"/>
      <c r="J25" s="43"/>
      <c r="K25" s="43"/>
      <c r="L25" s="50"/>
      <c r="M25" s="43"/>
      <c r="N25" s="50"/>
      <c r="O25" s="46"/>
      <c r="P25" s="46"/>
      <c r="Q25" s="45"/>
      <c r="R25" s="45"/>
      <c r="S25" s="45"/>
      <c r="T25" s="45"/>
      <c r="U25" s="67"/>
      <c r="W25" s="67"/>
    </row>
    <row r="26" spans="2:23" ht="15.75" customHeight="1" x14ac:dyDescent="0.35">
      <c r="F26" s="42"/>
      <c r="G26" s="42"/>
      <c r="I26" s="43"/>
      <c r="J26" s="43"/>
      <c r="K26" s="43"/>
      <c r="L26" s="50"/>
      <c r="M26" s="43"/>
      <c r="N26" s="50"/>
      <c r="Q26" s="68"/>
      <c r="R26" s="45"/>
      <c r="S26" s="45"/>
      <c r="T26" s="45"/>
      <c r="U26" s="45"/>
      <c r="W26" s="45"/>
    </row>
    <row r="27" spans="2:23" ht="15.75" customHeight="1" x14ac:dyDescent="0.35">
      <c r="F27" s="42"/>
      <c r="G27" s="42"/>
      <c r="I27" s="43"/>
      <c r="J27" s="43"/>
      <c r="K27" s="43"/>
      <c r="L27" s="50"/>
      <c r="M27" s="43"/>
      <c r="N27" s="50"/>
      <c r="Q27" s="57"/>
      <c r="R27" s="46"/>
      <c r="S27" s="46"/>
      <c r="T27" s="46"/>
      <c r="U27" s="45"/>
      <c r="W27" s="45"/>
    </row>
    <row r="28" spans="2:23" ht="15.75" customHeight="1" x14ac:dyDescent="0.35">
      <c r="F28" s="42"/>
      <c r="G28" s="42"/>
      <c r="I28" s="43"/>
      <c r="J28" s="43"/>
      <c r="K28" s="43"/>
      <c r="L28" s="50"/>
      <c r="M28" s="43"/>
      <c r="N28" s="50"/>
      <c r="Q28" s="57"/>
      <c r="R28" s="46"/>
      <c r="S28" s="46"/>
      <c r="T28" s="46"/>
      <c r="U28" s="46"/>
      <c r="W28" s="46"/>
    </row>
    <row r="29" spans="2:23" ht="15.75" customHeight="1" x14ac:dyDescent="0.35">
      <c r="I29" s="43"/>
      <c r="J29" s="43"/>
      <c r="K29" s="43"/>
      <c r="L29" s="50"/>
      <c r="M29" s="43"/>
      <c r="N29" s="50"/>
    </row>
    <row r="30" spans="2:23" ht="15.75" customHeight="1" x14ac:dyDescent="0.35">
      <c r="I30" s="43"/>
      <c r="J30" s="43"/>
      <c r="K30" s="43"/>
      <c r="L30" s="50"/>
      <c r="M30" s="43"/>
      <c r="N30" s="50"/>
    </row>
    <row r="31" spans="2:23" ht="15.75" customHeight="1" x14ac:dyDescent="0.35">
      <c r="C31" s="43"/>
      <c r="D31" s="43"/>
      <c r="E31" s="36"/>
      <c r="I31" s="43"/>
      <c r="J31" s="43"/>
      <c r="K31" s="43"/>
      <c r="L31" s="50"/>
      <c r="M31" s="43"/>
      <c r="N31" s="50"/>
      <c r="O31" s="43"/>
      <c r="P31" s="43"/>
      <c r="Q31" s="43"/>
    </row>
    <row r="32" spans="2:23" ht="15.75" customHeight="1" x14ac:dyDescent="0.35">
      <c r="C32" s="36"/>
      <c r="D32" s="36"/>
      <c r="E32" s="36"/>
      <c r="I32" s="43" t="s">
        <v>51</v>
      </c>
      <c r="J32" s="33" t="s">
        <v>67</v>
      </c>
      <c r="K32" s="43"/>
      <c r="L32" s="50"/>
      <c r="M32" s="43"/>
      <c r="N32" s="50"/>
      <c r="O32" s="43"/>
      <c r="P32" s="43"/>
      <c r="Q32" s="43"/>
    </row>
    <row r="33" spans="9:17" ht="15.75" customHeight="1" x14ac:dyDescent="0.35">
      <c r="I33" s="43"/>
      <c r="J33" s="43"/>
      <c r="K33" s="43"/>
      <c r="L33" s="50"/>
      <c r="M33" s="43"/>
      <c r="N33" s="50"/>
      <c r="O33" s="43"/>
      <c r="P33" s="43"/>
      <c r="Q33" s="43"/>
    </row>
    <row r="34" spans="9:17" ht="15.75" customHeight="1" x14ac:dyDescent="0.35">
      <c r="I34" s="43"/>
      <c r="J34" s="43"/>
      <c r="K34" s="43"/>
      <c r="L34" s="50"/>
      <c r="M34" s="43"/>
      <c r="N34" s="50"/>
      <c r="O34" s="43"/>
      <c r="P34" s="43"/>
      <c r="Q34" s="43"/>
    </row>
    <row r="35" spans="9:17" ht="15.75" customHeight="1" x14ac:dyDescent="0.35">
      <c r="I35" s="43"/>
      <c r="J35" s="43"/>
      <c r="K35" s="43"/>
      <c r="L35" s="50"/>
      <c r="M35" s="43"/>
      <c r="N35" s="50"/>
      <c r="O35" s="43"/>
      <c r="P35" s="43"/>
      <c r="Q35" s="43"/>
    </row>
    <row r="36" spans="9:17" ht="15.75" customHeight="1" x14ac:dyDescent="0.35">
      <c r="I36" s="43"/>
      <c r="J36" s="43"/>
      <c r="K36" s="43"/>
      <c r="L36" s="50"/>
      <c r="M36" s="43"/>
      <c r="N36" s="50"/>
      <c r="O36" s="43"/>
      <c r="P36" s="43"/>
      <c r="Q36" s="43"/>
    </row>
    <row r="37" spans="9:17" ht="15.75" customHeight="1" x14ac:dyDescent="0.35">
      <c r="I37" s="43"/>
      <c r="J37" s="43"/>
      <c r="K37" s="43"/>
      <c r="L37" s="50"/>
      <c r="M37" s="43"/>
      <c r="N37" s="50"/>
      <c r="O37" s="43"/>
      <c r="P37" s="43"/>
      <c r="Q37" s="43"/>
    </row>
    <row r="38" spans="9:17" ht="15.75" customHeight="1" x14ac:dyDescent="0.35">
      <c r="I38" s="43"/>
      <c r="J38" s="43"/>
      <c r="K38" s="43"/>
      <c r="L38" s="50"/>
      <c r="M38" s="43"/>
      <c r="N38" s="50"/>
      <c r="O38" s="43"/>
      <c r="P38" s="43"/>
      <c r="Q38" s="43"/>
    </row>
    <row r="39" spans="9:17" ht="15.75" customHeight="1" x14ac:dyDescent="0.35">
      <c r="I39" s="43"/>
      <c r="J39" s="43"/>
      <c r="K39" s="43"/>
      <c r="L39" s="50"/>
      <c r="M39" s="43"/>
      <c r="N39" s="50"/>
      <c r="O39" s="43"/>
      <c r="P39" s="43"/>
      <c r="Q39" s="43"/>
    </row>
    <row r="40" spans="9:17" ht="15.75" customHeight="1" x14ac:dyDescent="0.35">
      <c r="I40" s="43"/>
      <c r="J40" s="43"/>
      <c r="K40" s="43"/>
      <c r="L40" s="50"/>
      <c r="M40" s="43"/>
      <c r="N40" s="50"/>
      <c r="O40" s="43"/>
      <c r="P40" s="43"/>
      <c r="Q40" s="43"/>
    </row>
    <row r="41" spans="9:17" ht="15.75" customHeight="1" x14ac:dyDescent="0.35">
      <c r="I41" s="43"/>
      <c r="J41" s="43"/>
      <c r="K41" s="43"/>
      <c r="L41" s="50"/>
      <c r="M41" s="43"/>
      <c r="N41" s="50"/>
      <c r="O41" s="43"/>
      <c r="P41" s="43"/>
      <c r="Q41" s="43"/>
    </row>
    <row r="42" spans="9:17" ht="15.75" customHeight="1" x14ac:dyDescent="0.35">
      <c r="I42" s="43"/>
      <c r="J42" s="43"/>
      <c r="K42" s="43"/>
      <c r="L42" s="50"/>
      <c r="M42" s="43"/>
      <c r="N42" s="50"/>
      <c r="O42" s="43"/>
      <c r="P42" s="43"/>
      <c r="Q42" s="43"/>
    </row>
    <row r="43" spans="9:17" ht="15.75" customHeight="1" x14ac:dyDescent="0.35">
      <c r="I43" s="43"/>
      <c r="J43" s="43"/>
      <c r="K43" s="43"/>
      <c r="L43" s="50"/>
      <c r="M43" s="43"/>
      <c r="N43" s="50"/>
      <c r="O43" s="43"/>
      <c r="P43" s="43"/>
      <c r="Q43" s="43"/>
    </row>
    <row r="44" spans="9:17" ht="15.75" customHeight="1" x14ac:dyDescent="0.35">
      <c r="I44" s="43"/>
      <c r="J44" s="43"/>
      <c r="K44" s="43"/>
      <c r="L44" s="50"/>
      <c r="M44" s="43"/>
      <c r="N44" s="50"/>
      <c r="O44" s="43"/>
      <c r="P44" s="43"/>
      <c r="Q44" s="43"/>
    </row>
    <row r="45" spans="9:17" ht="15.75" customHeight="1" x14ac:dyDescent="0.35">
      <c r="I45" s="43"/>
      <c r="J45" s="43"/>
      <c r="K45" s="43"/>
      <c r="L45" s="50"/>
      <c r="M45" s="43"/>
      <c r="N45" s="50"/>
      <c r="O45" s="43"/>
      <c r="P45" s="43"/>
      <c r="Q45" s="43"/>
    </row>
    <row r="46" spans="9:17" ht="15.75" customHeight="1" x14ac:dyDescent="0.35">
      <c r="I46" s="43"/>
      <c r="J46" s="43"/>
      <c r="K46" s="43"/>
      <c r="L46" s="50"/>
      <c r="M46" s="43"/>
      <c r="N46" s="50"/>
      <c r="O46" s="43"/>
      <c r="P46" s="43"/>
      <c r="Q46" s="43"/>
    </row>
    <row r="47" spans="9:17" ht="15.75" customHeight="1" x14ac:dyDescent="0.35">
      <c r="I47" s="43"/>
      <c r="J47" s="43"/>
      <c r="K47" s="43"/>
      <c r="L47" s="50"/>
      <c r="M47" s="43"/>
      <c r="N47" s="50"/>
      <c r="O47" s="43"/>
      <c r="P47" s="43"/>
      <c r="Q47" s="43"/>
    </row>
    <row r="48" spans="9:17" ht="15.75" customHeight="1" x14ac:dyDescent="0.35">
      <c r="I48" s="43"/>
      <c r="J48" s="43"/>
      <c r="K48" s="43"/>
      <c r="L48" s="50"/>
      <c r="M48" s="43"/>
      <c r="N48" s="50"/>
      <c r="O48" s="43"/>
      <c r="P48" s="43"/>
      <c r="Q48" s="43"/>
    </row>
    <row r="49" spans="9:17" ht="15.75" customHeight="1" x14ac:dyDescent="0.35">
      <c r="I49" s="43"/>
      <c r="J49" s="43"/>
      <c r="K49" s="43"/>
      <c r="L49" s="50"/>
      <c r="M49" s="43"/>
      <c r="N49" s="50"/>
      <c r="O49" s="43"/>
      <c r="P49" s="43"/>
      <c r="Q49" s="43"/>
    </row>
    <row r="50" spans="9:17" ht="15.75" customHeight="1" x14ac:dyDescent="0.35">
      <c r="I50" s="43" t="s">
        <v>50</v>
      </c>
      <c r="J50" s="43" t="s">
        <v>67</v>
      </c>
      <c r="K50" s="43"/>
      <c r="L50" s="50"/>
      <c r="M50" s="43"/>
      <c r="N50" s="50"/>
      <c r="O50" s="43"/>
      <c r="P50" s="43"/>
      <c r="Q50" s="43"/>
    </row>
    <row r="51" spans="9:17" ht="15.75" customHeight="1" x14ac:dyDescent="0.35">
      <c r="I51" s="43"/>
      <c r="J51" s="43"/>
      <c r="K51" s="43"/>
      <c r="L51" s="50"/>
      <c r="M51" s="43"/>
      <c r="N51" s="50"/>
      <c r="O51" s="43"/>
      <c r="P51" s="43"/>
      <c r="Q51" s="43"/>
    </row>
    <row r="52" spans="9:17" ht="15.75" customHeight="1" x14ac:dyDescent="0.35">
      <c r="I52" s="43"/>
      <c r="J52" s="43"/>
      <c r="K52" s="43"/>
      <c r="L52" s="50"/>
      <c r="M52" s="43"/>
      <c r="N52" s="50"/>
      <c r="O52" s="43"/>
      <c r="P52" s="43"/>
      <c r="Q52" s="43"/>
    </row>
    <row r="53" spans="9:17" ht="15.75" customHeight="1" x14ac:dyDescent="0.35">
      <c r="I53" s="43"/>
      <c r="J53" s="43"/>
      <c r="K53" s="43"/>
      <c r="L53" s="50"/>
      <c r="M53" s="43"/>
      <c r="N53" s="50"/>
      <c r="O53" s="43"/>
      <c r="P53" s="43"/>
      <c r="Q53" s="43"/>
    </row>
    <row r="54" spans="9:17" ht="15.75" customHeight="1" x14ac:dyDescent="0.35">
      <c r="I54" s="43"/>
      <c r="J54" s="43"/>
      <c r="K54" s="43"/>
      <c r="L54" s="50"/>
      <c r="M54" s="43"/>
      <c r="N54" s="50"/>
      <c r="O54" s="43"/>
      <c r="P54" s="43"/>
      <c r="Q54" s="43"/>
    </row>
    <row r="55" spans="9:17" ht="15.75" customHeight="1" x14ac:dyDescent="0.35">
      <c r="I55" s="43"/>
      <c r="J55" s="43"/>
      <c r="K55" s="43"/>
      <c r="L55" s="50"/>
      <c r="M55" s="43"/>
      <c r="N55" s="50"/>
      <c r="O55" s="43"/>
      <c r="P55" s="43"/>
      <c r="Q55" s="43"/>
    </row>
    <row r="56" spans="9:17" ht="15.75" customHeight="1" x14ac:dyDescent="0.35">
      <c r="I56" s="43"/>
      <c r="J56" s="43"/>
      <c r="K56" s="43"/>
      <c r="L56" s="50"/>
      <c r="M56" s="43"/>
      <c r="N56" s="50"/>
      <c r="O56" s="43"/>
      <c r="P56" s="43"/>
      <c r="Q56" s="43"/>
    </row>
    <row r="57" spans="9:17" ht="15.75" customHeight="1" x14ac:dyDescent="0.35">
      <c r="J57" s="50"/>
      <c r="K57" s="50"/>
      <c r="L57" s="50"/>
      <c r="M57" s="50"/>
      <c r="N57" s="50"/>
      <c r="O57" s="43"/>
      <c r="P57" s="43"/>
      <c r="Q57" s="43"/>
    </row>
    <row r="58" spans="9:17" ht="15.75" customHeight="1" x14ac:dyDescent="0.35">
      <c r="J58" s="50"/>
      <c r="K58" s="50"/>
      <c r="L58" s="50"/>
      <c r="M58" s="50"/>
      <c r="N58" s="50"/>
      <c r="O58" s="43"/>
      <c r="P58" s="43"/>
      <c r="Q58" s="43"/>
    </row>
    <row r="59" spans="9:17" ht="15.75" customHeight="1" x14ac:dyDescent="0.35">
      <c r="J59" s="50"/>
      <c r="K59" s="50"/>
      <c r="L59" s="50"/>
      <c r="M59" s="50"/>
      <c r="N59" s="50"/>
      <c r="O59" s="43"/>
      <c r="P59" s="43"/>
      <c r="Q59" s="43"/>
    </row>
    <row r="60" spans="9:17" ht="15.75" customHeight="1" x14ac:dyDescent="0.35">
      <c r="J60" s="50"/>
      <c r="K60" s="50"/>
      <c r="L60" s="50"/>
      <c r="M60" s="50"/>
      <c r="N60" s="50"/>
      <c r="O60" s="43"/>
      <c r="P60" s="43"/>
      <c r="Q60" s="43"/>
    </row>
    <row r="61" spans="9:17" ht="15.75" customHeight="1" x14ac:dyDescent="0.35">
      <c r="J61" s="50"/>
      <c r="K61" s="50"/>
      <c r="L61" s="50"/>
      <c r="M61" s="50"/>
      <c r="N61" s="50"/>
      <c r="O61" s="43"/>
      <c r="P61" s="43"/>
      <c r="Q61" s="43"/>
    </row>
    <row r="62" spans="9:17" ht="15.75" customHeight="1" x14ac:dyDescent="0.35">
      <c r="J62" s="50"/>
      <c r="K62" s="50"/>
      <c r="L62" s="50"/>
      <c r="M62" s="50"/>
      <c r="N62" s="50"/>
      <c r="O62" s="43"/>
      <c r="P62" s="43"/>
      <c r="Q62" s="43"/>
    </row>
    <row r="63" spans="9:17" ht="15.75" customHeight="1" x14ac:dyDescent="0.35">
      <c r="J63" s="50"/>
      <c r="K63" s="50"/>
      <c r="L63" s="50"/>
      <c r="M63" s="50"/>
      <c r="N63" s="50"/>
      <c r="O63" s="43"/>
      <c r="P63" s="43"/>
      <c r="Q63" s="43"/>
    </row>
    <row r="64" spans="9:17" ht="15.75" customHeight="1" x14ac:dyDescent="0.35">
      <c r="J64" s="50"/>
      <c r="K64" s="50"/>
      <c r="L64" s="50"/>
      <c r="M64" s="50"/>
      <c r="N64" s="50"/>
      <c r="O64" s="43"/>
      <c r="P64" s="43"/>
      <c r="Q64" s="43"/>
    </row>
    <row r="65" spans="10:17" ht="15.75" customHeight="1" x14ac:dyDescent="0.35">
      <c r="J65" s="50"/>
      <c r="K65" s="50"/>
      <c r="L65" s="50"/>
      <c r="M65" s="50"/>
      <c r="N65" s="50"/>
      <c r="O65" s="43"/>
      <c r="P65" s="43"/>
      <c r="Q65" s="43"/>
    </row>
    <row r="66" spans="10:17" ht="15.75" customHeight="1" x14ac:dyDescent="0.35">
      <c r="J66" s="50"/>
      <c r="K66" s="50"/>
      <c r="L66" s="50"/>
      <c r="M66" s="50"/>
      <c r="N66" s="50"/>
      <c r="O66" s="43"/>
      <c r="P66" s="43"/>
      <c r="Q66" s="43"/>
    </row>
    <row r="67" spans="10:17" ht="15.75" customHeight="1" x14ac:dyDescent="0.35">
      <c r="L67" s="50"/>
      <c r="M67" s="50"/>
      <c r="N67" s="50"/>
      <c r="O67" s="43"/>
      <c r="P67" s="43"/>
      <c r="Q67" s="43"/>
    </row>
    <row r="68" spans="10:17" ht="15.75" customHeight="1" x14ac:dyDescent="0.35">
      <c r="J68" s="50"/>
      <c r="K68" s="50"/>
      <c r="L68" s="50"/>
      <c r="M68" s="50"/>
      <c r="N68" s="50"/>
      <c r="O68" s="43"/>
      <c r="P68" s="43"/>
      <c r="Q68" s="43"/>
    </row>
    <row r="69" spans="10:17" ht="15.75" customHeight="1" x14ac:dyDescent="0.35">
      <c r="J69" s="50"/>
      <c r="K69" s="50"/>
      <c r="L69" s="50"/>
      <c r="M69" s="50"/>
      <c r="N69" s="50"/>
      <c r="O69" s="43"/>
      <c r="P69" s="43"/>
      <c r="Q69" s="43"/>
    </row>
    <row r="70" spans="10:17" ht="15.75" customHeight="1" x14ac:dyDescent="0.35">
      <c r="J70" s="50"/>
      <c r="K70" s="50"/>
      <c r="L70" s="50"/>
      <c r="M70" s="50"/>
      <c r="N70" s="50"/>
      <c r="O70" s="43"/>
      <c r="P70" s="43"/>
      <c r="Q70" s="43"/>
    </row>
    <row r="71" spans="10:17" ht="15.75" customHeight="1" x14ac:dyDescent="0.35">
      <c r="J71" s="36"/>
      <c r="K71" s="36"/>
      <c r="L71" s="50"/>
      <c r="M71" s="43"/>
      <c r="N71" s="43"/>
      <c r="O71" s="43"/>
      <c r="P71" s="43"/>
      <c r="Q71" s="43"/>
    </row>
    <row r="72" spans="10:17" ht="15.75" customHeight="1" x14ac:dyDescent="0.35">
      <c r="J72" s="36"/>
      <c r="K72" s="36"/>
      <c r="L72" s="43"/>
      <c r="M72" s="43"/>
      <c r="N72" s="43"/>
      <c r="O72" s="43"/>
      <c r="P72" s="43"/>
      <c r="Q72" s="43"/>
    </row>
    <row r="73" spans="10:17" ht="15.75" customHeight="1" x14ac:dyDescent="0.35">
      <c r="J73" s="36"/>
      <c r="K73" s="36"/>
      <c r="L73" s="43"/>
      <c r="M73" s="43"/>
      <c r="N73" s="43"/>
      <c r="O73" s="43"/>
      <c r="P73" s="43"/>
      <c r="Q73" s="43"/>
    </row>
    <row r="74" spans="10:17" ht="15.75" customHeight="1" x14ac:dyDescent="0.35">
      <c r="J74" s="36"/>
      <c r="K74" s="36"/>
      <c r="L74" s="43"/>
      <c r="M74" s="43"/>
      <c r="N74" s="43"/>
      <c r="O74" s="43"/>
      <c r="P74" s="43"/>
      <c r="Q74" s="43"/>
    </row>
    <row r="75" spans="10:17" ht="15.75" customHeight="1" x14ac:dyDescent="0.35">
      <c r="J75" s="36"/>
      <c r="K75" s="36"/>
      <c r="L75" s="43"/>
      <c r="M75" s="43"/>
      <c r="N75" s="43"/>
      <c r="O75" s="43"/>
      <c r="P75" s="43"/>
      <c r="Q75" s="43"/>
    </row>
    <row r="76" spans="10:17" ht="15.75" customHeight="1" x14ac:dyDescent="0.35">
      <c r="J76" s="36"/>
      <c r="K76" s="36"/>
      <c r="L76" s="43"/>
      <c r="M76" s="43"/>
      <c r="N76" s="43"/>
      <c r="O76" s="43"/>
      <c r="P76" s="43"/>
      <c r="Q76" s="43"/>
    </row>
    <row r="77" spans="10:17" ht="15.75" customHeight="1" x14ac:dyDescent="0.35">
      <c r="J77" s="36"/>
      <c r="K77" s="36"/>
      <c r="L77" s="43"/>
      <c r="M77" s="43"/>
      <c r="N77" s="43"/>
      <c r="O77" s="43"/>
      <c r="P77" s="43"/>
      <c r="Q77" s="43"/>
    </row>
    <row r="78" spans="10:17" ht="15.75" customHeight="1" x14ac:dyDescent="0.35">
      <c r="J78" s="36"/>
      <c r="K78" s="36"/>
      <c r="L78" s="43"/>
      <c r="M78" s="43"/>
      <c r="N78" s="43"/>
      <c r="O78" s="43"/>
      <c r="P78" s="43"/>
      <c r="Q78" s="43"/>
    </row>
    <row r="79" spans="10:17" ht="15.75" customHeight="1" x14ac:dyDescent="0.35">
      <c r="J79" s="36"/>
      <c r="K79" s="36"/>
      <c r="L79" s="43"/>
      <c r="M79" s="43"/>
      <c r="N79" s="43"/>
      <c r="O79" s="43"/>
      <c r="P79" s="43"/>
      <c r="Q79" s="43"/>
    </row>
    <row r="80" spans="10:17" ht="15.75" customHeight="1" x14ac:dyDescent="0.35">
      <c r="J80" s="36"/>
      <c r="K80" s="36"/>
      <c r="L80" s="43"/>
      <c r="M80" s="43"/>
      <c r="N80" s="43"/>
      <c r="O80" s="43"/>
      <c r="P80" s="43"/>
      <c r="Q80" s="43"/>
    </row>
    <row r="81" spans="10:17" ht="15.75" customHeight="1" x14ac:dyDescent="0.35">
      <c r="J81" s="36"/>
      <c r="K81" s="36"/>
      <c r="L81" s="43"/>
      <c r="M81" s="43"/>
      <c r="N81" s="43"/>
      <c r="O81" s="43"/>
      <c r="P81" s="43"/>
      <c r="Q81" s="43"/>
    </row>
    <row r="82" spans="10:17" ht="15.75" customHeight="1" x14ac:dyDescent="0.35">
      <c r="J82" s="36"/>
      <c r="K82" s="36"/>
      <c r="L82" s="43"/>
      <c r="M82" s="43"/>
      <c r="N82" s="43"/>
      <c r="O82" s="43"/>
      <c r="P82" s="43"/>
      <c r="Q82" s="43"/>
    </row>
    <row r="83" spans="10:17" ht="15.75" customHeight="1" x14ac:dyDescent="0.35">
      <c r="J83" s="36"/>
      <c r="K83" s="36"/>
      <c r="L83" s="43"/>
      <c r="M83" s="43"/>
      <c r="N83" s="43"/>
      <c r="O83" s="43"/>
      <c r="P83" s="43"/>
      <c r="Q83" s="43"/>
    </row>
    <row r="84" spans="10:17" ht="15.75" customHeight="1" x14ac:dyDescent="0.35">
      <c r="J84" s="36"/>
      <c r="K84" s="36"/>
      <c r="L84" s="43"/>
      <c r="M84" s="43"/>
      <c r="N84" s="43"/>
      <c r="O84" s="43"/>
      <c r="P84" s="43"/>
      <c r="Q84" s="43"/>
    </row>
  </sheetData>
  <sheetProtection algorithmName="SHA-512" hashValue="EsPdaeCSmJykSSCm9oIVs2lAqqK4RL563MPfR82N76OT/c2HFtgvmufDKO/qf85+KNLJZ+RwVSL3SJ8SQ/8W8g==" saltValue="GSluLuzyLBrOkJRxbnBFfw==" spinCount="100000" sheet="1" objects="1" scenarios="1"/>
  <mergeCells count="3">
    <mergeCell ref="B13:B19"/>
    <mergeCell ref="C5:E5"/>
    <mergeCell ref="J5:L5"/>
  </mergeCells>
  <dataValidations count="3">
    <dataValidation type="list" showInputMessage="1" showErrorMessage="1" sqref="E13:E17" xr:uid="{37DBA110-4208-4DFC-9A4E-5D6B0CAC1FE1}">
      <formula1>$U$2:$U$3</formula1>
    </dataValidation>
    <dataValidation type="list" allowBlank="1" showInputMessage="1" showErrorMessage="1" sqref="E7" xr:uid="{00000000-0002-0000-0200-000001000000}">
      <formula1>$V$10:$V$14</formula1>
    </dataValidation>
    <dataValidation type="list" allowBlank="1" showInputMessage="1" showErrorMessage="1" sqref="E13:E17" xr:uid="{00000000-0002-0000-0200-000000000000}">
      <formula1>$U$2:$U$3</formula1>
    </dataValidation>
  </dataValidations>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ErrorMessage="1" xr:uid="{BAA0B3BC-8CD4-47AC-9AFA-4AE724D09B76}">
          <x14:formula1>
            <xm:f>'výpočty pravidelná'!$J$1:$J$12</xm:f>
          </x14:formula1>
          <xm:sqref>E7:G7</xm:sqref>
        </x14:dataValidation>
        <x14:dataValidation type="list" showInputMessage="1" showErrorMessage="1" xr:uid="{00000000-0002-0000-0000-000001000000}">
          <x14:formula1>
            <xm:f>'výpočty pravidelná'!$C$36:$C$38</xm:f>
          </x14:formula1>
          <xm:sqref>F12:G19</xm:sqref>
        </x14:dataValidation>
        <x14:dataValidation type="list" showInputMessage="1" showErrorMessage="1" xr:uid="{00000000-0002-0000-0000-000002000000}">
          <x14:formula1>
            <xm:f>'výpočty pravidelná'!$D$36:$D$47</xm:f>
          </x14:formula1>
          <xm:sqref>E7:G7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C4A4D-C8C9-47EE-858B-1F237D02F3EA}">
  <sheetPr>
    <tabColor theme="9" tint="0.79998168889431442"/>
  </sheetPr>
  <dimension ref="A1"/>
  <sheetViews>
    <sheetView zoomScaleNormal="100" workbookViewId="0">
      <selection activeCell="J75" sqref="J75"/>
    </sheetView>
  </sheetViews>
  <sheetFormatPr defaultRowHeight="12.5" x14ac:dyDescent="0.25"/>
  <sheetData/>
  <sheetProtection algorithmName="SHA-512" hashValue="a+cA8AkU3k5Cry6a0ka/MzXrtqvgRxT7CKV5+8wnB+OhDWnYT0pdFg8GufjM73/0YBzK7cBOFjlbihkIQjOcgQ==" saltValue="GrFhEXAJFm5dhwxdg4h8kA==" spinCount="100000" sheet="1" objects="1" scenarios="1"/>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outlinePr summaryBelow="0" summaryRight="0"/>
  </sheetPr>
  <dimension ref="A1:E12"/>
  <sheetViews>
    <sheetView workbookViewId="0">
      <selection activeCell="B5" sqref="B5"/>
    </sheetView>
  </sheetViews>
  <sheetFormatPr defaultColWidth="12.54296875" defaultRowHeight="15.75" customHeight="1" x14ac:dyDescent="0.25"/>
  <cols>
    <col min="1" max="1" width="39.453125" bestFit="1" customWidth="1"/>
    <col min="3" max="3" width="1.54296875" customWidth="1"/>
    <col min="4" max="4" width="32.26953125" bestFit="1" customWidth="1"/>
  </cols>
  <sheetData>
    <row r="1" spans="1:5" ht="15.75" customHeight="1" x14ac:dyDescent="0.3">
      <c r="A1" s="70" t="s">
        <v>34</v>
      </c>
      <c r="B1" s="70" t="s">
        <v>35</v>
      </c>
      <c r="C1" s="71"/>
      <c r="D1" s="70" t="s">
        <v>61</v>
      </c>
      <c r="E1" s="70" t="s">
        <v>35</v>
      </c>
    </row>
    <row r="2" spans="1:5" ht="15.75" customHeight="1" x14ac:dyDescent="0.25">
      <c r="A2" s="72" t="s">
        <v>46</v>
      </c>
      <c r="B2" s="74">
        <v>2026</v>
      </c>
      <c r="C2" s="71"/>
      <c r="D2" s="73" t="s">
        <v>39</v>
      </c>
      <c r="E2" s="73">
        <f>E3*1.1</f>
        <v>377.3</v>
      </c>
    </row>
    <row r="3" spans="1:5" ht="15.75" customHeight="1" x14ac:dyDescent="0.25">
      <c r="A3" s="73" t="s">
        <v>36</v>
      </c>
      <c r="B3" s="75">
        <v>261</v>
      </c>
      <c r="C3" s="71"/>
      <c r="D3" s="73" t="s">
        <v>40</v>
      </c>
      <c r="E3" s="73">
        <f>_xlfn.FLOOR.MATH(B4/B3*4)</f>
        <v>343</v>
      </c>
    </row>
    <row r="4" spans="1:5" ht="15.75" customHeight="1" x14ac:dyDescent="0.25">
      <c r="A4" s="73" t="s">
        <v>37</v>
      </c>
      <c r="B4" s="83">
        <v>22400</v>
      </c>
      <c r="C4" s="71"/>
    </row>
    <row r="5" spans="1:5" ht="15.75" customHeight="1" x14ac:dyDescent="0.25">
      <c r="A5" s="73" t="s">
        <v>38</v>
      </c>
      <c r="B5" s="75">
        <v>4</v>
      </c>
      <c r="C5" s="71"/>
    </row>
    <row r="6" spans="1:5" ht="15.75" customHeight="1" x14ac:dyDescent="0.25">
      <c r="A6" s="72" t="s">
        <v>44</v>
      </c>
      <c r="B6" s="76">
        <v>3</v>
      </c>
      <c r="C6" s="71"/>
    </row>
    <row r="7" spans="1:5" ht="15.75" customHeight="1" x14ac:dyDescent="0.25">
      <c r="A7" s="72" t="s">
        <v>41</v>
      </c>
      <c r="B7" s="76">
        <v>5</v>
      </c>
      <c r="C7" s="71"/>
    </row>
    <row r="8" spans="1:5" ht="15.75" customHeight="1" x14ac:dyDescent="0.25">
      <c r="A8" s="72" t="s">
        <v>42</v>
      </c>
      <c r="B8" s="77">
        <v>0.5</v>
      </c>
      <c r="C8" s="71"/>
    </row>
    <row r="9" spans="1:5" ht="15.75" customHeight="1" x14ac:dyDescent="0.25">
      <c r="A9" s="71"/>
      <c r="B9" s="71"/>
      <c r="C9" s="71"/>
    </row>
    <row r="10" spans="1:5" ht="15.75" customHeight="1" x14ac:dyDescent="0.25">
      <c r="A10" s="72" t="s">
        <v>47</v>
      </c>
      <c r="B10" s="78">
        <v>556.41</v>
      </c>
      <c r="C10" s="71"/>
    </row>
    <row r="11" spans="1:5" ht="15.75" customHeight="1" x14ac:dyDescent="0.25">
      <c r="A11" s="72" t="s">
        <v>48</v>
      </c>
      <c r="B11" s="79">
        <v>261.83999999999997</v>
      </c>
      <c r="C11" s="71"/>
    </row>
    <row r="12" spans="1:5" ht="15.75" customHeight="1" x14ac:dyDescent="0.25">
      <c r="A12" s="71"/>
      <c r="B12" s="71"/>
      <c r="C12" s="71"/>
    </row>
  </sheetData>
  <sheetProtection algorithmName="SHA-512" hashValue="BjxaK+s1tLsC5MqqyWXpqlhlOALehfajNujOm7UhJCnPfcx8thDgT6xnb2NsvUO9JY8A9Dfrk3LLfHMSavTxrQ==" saltValue="fEQAO17zXQwBnJkRvkrdFg==" spinCount="100000" sheet="1" objects="1" scenarios="1"/>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0.499984740745262"/>
    <outlinePr summaryBelow="0" summaryRight="0"/>
  </sheetPr>
  <dimension ref="A1:M47"/>
  <sheetViews>
    <sheetView topLeftCell="C18" workbookViewId="0">
      <selection activeCell="H19" sqref="H19"/>
    </sheetView>
  </sheetViews>
  <sheetFormatPr defaultColWidth="12.54296875" defaultRowHeight="15.75" customHeight="1" x14ac:dyDescent="0.25"/>
  <cols>
    <col min="1" max="1" width="16.54296875" customWidth="1"/>
    <col min="5" max="5" width="16.54296875" customWidth="1"/>
    <col min="6" max="6" width="22.54296875" bestFit="1" customWidth="1"/>
    <col min="7" max="7" width="15.1796875" customWidth="1"/>
    <col min="13" max="13" width="15.54296875" bestFit="1" customWidth="1"/>
  </cols>
  <sheetData>
    <row r="1" spans="1:13" ht="15.75" customHeight="1" thickBot="1" x14ac:dyDescent="0.3">
      <c r="A1" s="3"/>
      <c r="C1" s="3" t="s">
        <v>23</v>
      </c>
      <c r="F1" s="99" t="s">
        <v>24</v>
      </c>
      <c r="G1" s="100"/>
      <c r="I1" s="3" t="b">
        <f t="shared" ref="I1:I12" si="0">$G$2=J1</f>
        <v>0</v>
      </c>
      <c r="J1" s="3" t="s">
        <v>10</v>
      </c>
      <c r="K1" s="3">
        <v>1</v>
      </c>
      <c r="M1" s="11" t="s">
        <v>2</v>
      </c>
    </row>
    <row r="2" spans="1:13" ht="15.75" customHeight="1" x14ac:dyDescent="0.25">
      <c r="A2" s="3">
        <v>1</v>
      </c>
      <c r="B2" s="2">
        <f t="shared" ref="B2:B32" si="1">DATE($G$4,$G$3,$A2)</f>
        <v>46266</v>
      </c>
      <c r="C2" s="1">
        <f>IF(MONTH(B2)&gt;'výpočty pravidelná'!$G$3,"",B2)</f>
        <v>46266</v>
      </c>
      <c r="D2" s="3">
        <f t="shared" ref="D2:D32" si="2">IF(C2="","",WEEKDAY(C2))</f>
        <v>3</v>
      </c>
      <c r="E2" s="3"/>
      <c r="F2" s="4" t="s">
        <v>13</v>
      </c>
      <c r="G2" s="5" t="str">
        <f>KALKULAČKA!E7</f>
        <v>Září</v>
      </c>
      <c r="I2" s="3" t="b">
        <f t="shared" si="0"/>
        <v>0</v>
      </c>
      <c r="J2" s="3" t="s">
        <v>12</v>
      </c>
      <c r="K2" s="3">
        <v>2</v>
      </c>
    </row>
    <row r="3" spans="1:13" ht="15.75" customHeight="1" x14ac:dyDescent="0.25">
      <c r="A3" s="3">
        <v>2</v>
      </c>
      <c r="B3" s="2">
        <f t="shared" si="1"/>
        <v>46267</v>
      </c>
      <c r="C3" s="1">
        <f>IF(MONTH(B3)&gt;'výpočty pravidelná'!$G$3,"",B3)</f>
        <v>46267</v>
      </c>
      <c r="D3" s="3">
        <f t="shared" si="2"/>
        <v>4</v>
      </c>
      <c r="E3" s="3"/>
      <c r="F3" s="6" t="s">
        <v>15</v>
      </c>
      <c r="G3" s="7">
        <f>SUMIF(I1:I12,TRUE,K1:K12)</f>
        <v>9</v>
      </c>
      <c r="I3" s="3" t="b">
        <f t="shared" si="0"/>
        <v>0</v>
      </c>
      <c r="J3" s="3" t="s">
        <v>14</v>
      </c>
      <c r="K3" s="3">
        <v>3</v>
      </c>
      <c r="M3" t="s">
        <v>65</v>
      </c>
    </row>
    <row r="4" spans="1:13" ht="15.75" customHeight="1" x14ac:dyDescent="0.25">
      <c r="A4" s="3">
        <v>3</v>
      </c>
      <c r="B4" s="2">
        <f t="shared" si="1"/>
        <v>46268</v>
      </c>
      <c r="C4" s="1">
        <f>IF(MONTH(B4)&gt;'výpočty pravidelná'!$G$3,"",B4)</f>
        <v>46268</v>
      </c>
      <c r="D4" s="3">
        <f t="shared" si="2"/>
        <v>5</v>
      </c>
      <c r="E4" s="3"/>
      <c r="F4" s="6" t="s">
        <v>11</v>
      </c>
      <c r="G4" s="7">
        <f>KALKULAČKA!E8</f>
        <v>2026</v>
      </c>
      <c r="I4" s="3" t="b">
        <f t="shared" si="0"/>
        <v>0</v>
      </c>
      <c r="J4" s="3" t="s">
        <v>16</v>
      </c>
      <c r="K4" s="3">
        <v>4</v>
      </c>
    </row>
    <row r="5" spans="1:13" ht="15.75" customHeight="1" x14ac:dyDescent="0.25">
      <c r="A5" s="3">
        <v>4</v>
      </c>
      <c r="B5" s="2">
        <f t="shared" si="1"/>
        <v>46269</v>
      </c>
      <c r="C5" s="1">
        <f>IF(MONTH(B5)&gt;'výpočty pravidelná'!$G$3,"",B5)</f>
        <v>46269</v>
      </c>
      <c r="D5" s="3">
        <f t="shared" si="2"/>
        <v>6</v>
      </c>
      <c r="E5" s="3"/>
      <c r="F5" s="8" t="s">
        <v>25</v>
      </c>
      <c r="G5" s="9">
        <f>COUNTIF(KALKULAČKA!E13:E19,M2)+COUNTIF(KALKULAČKA!E13:E19,M3)</f>
        <v>4</v>
      </c>
      <c r="I5" s="3" t="b">
        <f t="shared" si="0"/>
        <v>0</v>
      </c>
      <c r="J5" s="3" t="s">
        <v>0</v>
      </c>
      <c r="K5" s="3">
        <v>5</v>
      </c>
    </row>
    <row r="6" spans="1:13" ht="15.75" customHeight="1" x14ac:dyDescent="0.25">
      <c r="A6" s="3">
        <v>5</v>
      </c>
      <c r="B6" s="2">
        <f t="shared" si="1"/>
        <v>46270</v>
      </c>
      <c r="C6" s="1">
        <f>IF(MONTH(B6)&gt;'výpočty pravidelná'!$G$3,"",B6)</f>
        <v>46270</v>
      </c>
      <c r="D6" s="3">
        <f t="shared" si="2"/>
        <v>7</v>
      </c>
      <c r="E6" s="3"/>
      <c r="I6" s="3" t="b">
        <f t="shared" si="0"/>
        <v>0</v>
      </c>
      <c r="J6" s="3" t="s">
        <v>17</v>
      </c>
      <c r="K6" s="3">
        <v>6</v>
      </c>
    </row>
    <row r="7" spans="1:13" ht="15.75" customHeight="1" thickBot="1" x14ac:dyDescent="0.3">
      <c r="A7" s="3">
        <v>6</v>
      </c>
      <c r="B7" s="2">
        <f t="shared" si="1"/>
        <v>46271</v>
      </c>
      <c r="C7" s="1">
        <f>IF(MONTH(B7)&gt;'výpočty pravidelná'!$G$3,"",B7)</f>
        <v>46271</v>
      </c>
      <c r="D7" s="3">
        <f t="shared" si="2"/>
        <v>1</v>
      </c>
      <c r="E7" s="3"/>
      <c r="F7" s="101" t="s">
        <v>26</v>
      </c>
      <c r="G7" s="100"/>
      <c r="H7" s="12"/>
      <c r="I7" s="3" t="b">
        <f t="shared" si="0"/>
        <v>0</v>
      </c>
      <c r="J7" s="3" t="s">
        <v>9</v>
      </c>
      <c r="K7" s="3">
        <v>7</v>
      </c>
    </row>
    <row r="8" spans="1:13" ht="15.75" customHeight="1" x14ac:dyDescent="0.25">
      <c r="A8" s="3">
        <v>7</v>
      </c>
      <c r="B8" s="2">
        <f t="shared" si="1"/>
        <v>46272</v>
      </c>
      <c r="C8" s="1">
        <f>IF(MONTH(B8)&gt;'výpočty pravidelná'!$G$3,"",B8)</f>
        <v>46272</v>
      </c>
      <c r="D8" s="3">
        <f t="shared" si="2"/>
        <v>2</v>
      </c>
      <c r="F8" s="15" t="s">
        <v>1</v>
      </c>
      <c r="G8" s="16">
        <f t="shared" ref="G8:G12" si="3">COUNTIF(D$2:D$32,J14)</f>
        <v>4</v>
      </c>
      <c r="H8" s="17">
        <f>IF(KALKULAČKA!E13=$M$2,G8*editace!$B$8,IF(KALKULAČKA!E13=$M$3,'výpočty pravidelná'!G8,0))</f>
        <v>4</v>
      </c>
      <c r="I8" s="3" t="b">
        <f t="shared" si="0"/>
        <v>0</v>
      </c>
      <c r="J8" s="3" t="s">
        <v>18</v>
      </c>
      <c r="K8" s="3">
        <v>8</v>
      </c>
    </row>
    <row r="9" spans="1:13" ht="15.75" customHeight="1" x14ac:dyDescent="0.25">
      <c r="A9" s="3">
        <v>8</v>
      </c>
      <c r="B9" s="2">
        <f t="shared" si="1"/>
        <v>46273</v>
      </c>
      <c r="C9" s="1">
        <f>IF(MONTH(B9)&gt;'výpočty pravidelná'!$G$3,"",B9)</f>
        <v>46273</v>
      </c>
      <c r="D9" s="3">
        <f t="shared" si="2"/>
        <v>3</v>
      </c>
      <c r="F9" s="18" t="s">
        <v>3</v>
      </c>
      <c r="G9" s="3">
        <f t="shared" si="3"/>
        <v>5</v>
      </c>
      <c r="H9" s="13">
        <f>IF(KALKULAČKA!E14=$M$2,G9*editace!$B$8,IF(KALKULAČKA!E14=$M$3,'výpočty pravidelná'!G9,0))</f>
        <v>5</v>
      </c>
      <c r="I9" s="3" t="b">
        <f t="shared" si="0"/>
        <v>1</v>
      </c>
      <c r="J9" s="3" t="s">
        <v>19</v>
      </c>
      <c r="K9" s="3">
        <v>9</v>
      </c>
    </row>
    <row r="10" spans="1:13" ht="15.75" customHeight="1" x14ac:dyDescent="0.25">
      <c r="A10" s="3">
        <v>9</v>
      </c>
      <c r="B10" s="2">
        <f t="shared" si="1"/>
        <v>46274</v>
      </c>
      <c r="C10" s="1">
        <f>IF(MONTH(B10)&gt;'výpočty pravidelná'!$G$3,"",B10)</f>
        <v>46274</v>
      </c>
      <c r="D10" s="3">
        <f t="shared" si="2"/>
        <v>4</v>
      </c>
      <c r="F10" s="18" t="s">
        <v>4</v>
      </c>
      <c r="G10" s="3">
        <f t="shared" si="3"/>
        <v>5</v>
      </c>
      <c r="H10" s="13">
        <f>IF(KALKULAČKA!E15=$M$2,G10*editace!$B$8,IF(KALKULAČKA!E15=$M$3,'výpočty pravidelná'!G10,0))</f>
        <v>5</v>
      </c>
      <c r="I10" s="3" t="b">
        <f t="shared" si="0"/>
        <v>0</v>
      </c>
      <c r="J10" s="3" t="s">
        <v>20</v>
      </c>
      <c r="K10" s="3">
        <v>10</v>
      </c>
    </row>
    <row r="11" spans="1:13" ht="15.75" customHeight="1" x14ac:dyDescent="0.25">
      <c r="A11" s="3">
        <v>10</v>
      </c>
      <c r="B11" s="2">
        <f t="shared" si="1"/>
        <v>46275</v>
      </c>
      <c r="C11" s="1">
        <f>IF(MONTH(B11)&gt;'výpočty pravidelná'!$G$3,"",B11)</f>
        <v>46275</v>
      </c>
      <c r="D11" s="3">
        <f t="shared" si="2"/>
        <v>5</v>
      </c>
      <c r="F11" s="18" t="s">
        <v>5</v>
      </c>
      <c r="G11" s="3">
        <f t="shared" si="3"/>
        <v>4</v>
      </c>
      <c r="H11" s="13">
        <f>IF(KALKULAČKA!E16=$M$2,G11*editace!$B$8,IF(KALKULAČKA!E16=$M$3,'výpočty pravidelná'!G11,0))</f>
        <v>4</v>
      </c>
      <c r="I11" s="3" t="b">
        <f t="shared" si="0"/>
        <v>0</v>
      </c>
      <c r="J11" s="3" t="s">
        <v>21</v>
      </c>
      <c r="K11" s="3">
        <v>11</v>
      </c>
    </row>
    <row r="12" spans="1:13" ht="15.75" customHeight="1" x14ac:dyDescent="0.25">
      <c r="A12" s="3">
        <v>11</v>
      </c>
      <c r="B12" s="2">
        <f t="shared" si="1"/>
        <v>46276</v>
      </c>
      <c r="C12" s="1">
        <f>IF(MONTH(B12)&gt;'výpočty pravidelná'!$G$3,"",B12)</f>
        <v>46276</v>
      </c>
      <c r="D12" s="3">
        <f t="shared" si="2"/>
        <v>6</v>
      </c>
      <c r="F12" s="18" t="s">
        <v>6</v>
      </c>
      <c r="G12" s="3">
        <f t="shared" si="3"/>
        <v>4</v>
      </c>
      <c r="H12" s="13">
        <f>IF(KALKULAČKA!E17=$M$2,G12*editace!$B$8,IF(KALKULAČKA!E17=$M$3,'výpočty pravidelná'!G12,0))</f>
        <v>0</v>
      </c>
      <c r="I12" s="3" t="b">
        <f t="shared" si="0"/>
        <v>0</v>
      </c>
      <c r="J12" s="3" t="s">
        <v>22</v>
      </c>
      <c r="K12" s="3">
        <v>12</v>
      </c>
    </row>
    <row r="13" spans="1:13" ht="15.75" customHeight="1" x14ac:dyDescent="0.25">
      <c r="A13" s="3">
        <v>12</v>
      </c>
      <c r="B13" s="2">
        <f t="shared" si="1"/>
        <v>46277</v>
      </c>
      <c r="C13" s="1">
        <f>IF(MONTH(B13)&gt;'výpočty pravidelná'!$G$3,"",B13)</f>
        <v>46277</v>
      </c>
      <c r="D13" s="3">
        <f t="shared" si="2"/>
        <v>7</v>
      </c>
      <c r="F13" s="18" t="s">
        <v>7</v>
      </c>
      <c r="G13" s="3">
        <v>0</v>
      </c>
      <c r="H13" s="13">
        <f>IF(KALKULAČKA!E18=$M$2,G13*editace!$B$8,IF(KALKULAČKA!E18=$M$3,'výpočty pravidelná'!G13,0))</f>
        <v>0</v>
      </c>
    </row>
    <row r="14" spans="1:13" ht="15.75" customHeight="1" thickBot="1" x14ac:dyDescent="0.3">
      <c r="A14" s="3">
        <v>13</v>
      </c>
      <c r="B14" s="2">
        <f t="shared" si="1"/>
        <v>46278</v>
      </c>
      <c r="C14" s="1">
        <f>IF(MONTH(B14)&gt;'výpočty pravidelná'!$G$3,"",B14)</f>
        <v>46278</v>
      </c>
      <c r="D14" s="3">
        <f t="shared" si="2"/>
        <v>1</v>
      </c>
      <c r="F14" s="19" t="s">
        <v>8</v>
      </c>
      <c r="G14" s="20">
        <v>0</v>
      </c>
      <c r="H14" s="14">
        <f>IF(KALKULAČKA!E19=$M$2,G14*editace!$B$8,IF(KALKULAČKA!E19=$M$3,'výpočty pravidelná'!G14,0))</f>
        <v>0</v>
      </c>
      <c r="I14" s="1">
        <v>2</v>
      </c>
      <c r="J14" s="3">
        <f t="shared" ref="J14:J20" si="4">IF(I14="","",WEEKDAY(I14))</f>
        <v>2</v>
      </c>
    </row>
    <row r="15" spans="1:13" ht="15.75" customHeight="1" x14ac:dyDescent="0.25">
      <c r="A15" s="3">
        <v>14</v>
      </c>
      <c r="B15" s="2">
        <f t="shared" si="1"/>
        <v>46279</v>
      </c>
      <c r="C15" s="1">
        <f>IF(MONTH(B15)&gt;'výpočty pravidelná'!$G$3,"",B15)</f>
        <v>46279</v>
      </c>
      <c r="D15" s="3">
        <f t="shared" si="2"/>
        <v>2</v>
      </c>
      <c r="F15" s="3" t="s">
        <v>27</v>
      </c>
      <c r="G15" s="3">
        <f>SUMIF(KALKULAČKA!E13:E19,M2,G8:G14)+SUMIF(KALKULAČKA!E13:E19,M3,G8:G14)</f>
        <v>18</v>
      </c>
      <c r="I15" s="1">
        <v>3</v>
      </c>
      <c r="J15" s="3">
        <f t="shared" si="4"/>
        <v>3</v>
      </c>
    </row>
    <row r="16" spans="1:13" ht="15.75" customHeight="1" x14ac:dyDescent="0.25">
      <c r="A16" s="3">
        <v>15</v>
      </c>
      <c r="B16" s="2">
        <f t="shared" si="1"/>
        <v>46280</v>
      </c>
      <c r="C16" s="1">
        <f>IF(MONTH(B16)&gt;'výpočty pravidelná'!$G$3,"",B16)</f>
        <v>46280</v>
      </c>
      <c r="D16" s="3">
        <f t="shared" si="2"/>
        <v>3</v>
      </c>
      <c r="F16" s="11" t="s">
        <v>43</v>
      </c>
      <c r="G16" s="21">
        <f>SUM(H8:H14)</f>
        <v>18</v>
      </c>
      <c r="I16" s="1">
        <v>4</v>
      </c>
      <c r="J16" s="3">
        <f t="shared" si="4"/>
        <v>4</v>
      </c>
    </row>
    <row r="17" spans="1:10" ht="15.75" customHeight="1" x14ac:dyDescent="0.25">
      <c r="A17" s="3">
        <v>16</v>
      </c>
      <c r="B17" s="2">
        <f t="shared" si="1"/>
        <v>46281</v>
      </c>
      <c r="C17" s="1">
        <f>IF(MONTH(B17)&gt;'výpočty pravidelná'!$G$3,"",B17)</f>
        <v>46281</v>
      </c>
      <c r="D17" s="3">
        <f t="shared" si="2"/>
        <v>4</v>
      </c>
      <c r="F17" s="3" t="s">
        <v>28</v>
      </c>
      <c r="G17" s="3">
        <f>IF(G5&gt;=editace!B5,editace!E3,editace!E2)</f>
        <v>343</v>
      </c>
      <c r="I17" s="1">
        <v>5</v>
      </c>
      <c r="J17" s="3">
        <f t="shared" si="4"/>
        <v>5</v>
      </c>
    </row>
    <row r="18" spans="1:10" ht="15.75" customHeight="1" x14ac:dyDescent="0.25">
      <c r="A18" s="3">
        <v>17</v>
      </c>
      <c r="B18" s="2">
        <f t="shared" si="1"/>
        <v>46282</v>
      </c>
      <c r="C18" s="1">
        <f>IF(MONTH(B18)&gt;'výpočty pravidelná'!$G$3,"",B18)</f>
        <v>46282</v>
      </c>
      <c r="D18" s="3">
        <f t="shared" si="2"/>
        <v>5</v>
      </c>
      <c r="F18" s="3" t="s">
        <v>29</v>
      </c>
      <c r="G18" s="3">
        <f>G16*G17</f>
        <v>6174</v>
      </c>
      <c r="I18" s="1">
        <v>6</v>
      </c>
      <c r="J18" s="3">
        <f t="shared" si="4"/>
        <v>6</v>
      </c>
    </row>
    <row r="19" spans="1:10" ht="15.75" customHeight="1" x14ac:dyDescent="0.25">
      <c r="A19" s="3">
        <v>18</v>
      </c>
      <c r="B19" s="2">
        <f t="shared" si="1"/>
        <v>46283</v>
      </c>
      <c r="C19" s="1">
        <f>IF(MONTH(B19)&gt;'výpočty pravidelná'!$G$3,"",B19)</f>
        <v>46283</v>
      </c>
      <c r="D19" s="3">
        <f t="shared" si="2"/>
        <v>6</v>
      </c>
      <c r="F19" s="3"/>
      <c r="G19" s="10"/>
      <c r="I19" s="1">
        <v>7</v>
      </c>
      <c r="J19" s="3">
        <f t="shared" si="4"/>
        <v>7</v>
      </c>
    </row>
    <row r="20" spans="1:10" ht="15.75" customHeight="1" x14ac:dyDescent="0.25">
      <c r="A20" s="3">
        <v>19</v>
      </c>
      <c r="B20" s="2">
        <f t="shared" si="1"/>
        <v>46284</v>
      </c>
      <c r="C20" s="1">
        <f>IF(MONTH(B20)&gt;'výpočty pravidelná'!$G$3,"",B20)</f>
        <v>46284</v>
      </c>
      <c r="D20" s="3">
        <f t="shared" si="2"/>
        <v>7</v>
      </c>
      <c r="F20" s="3" t="s">
        <v>64</v>
      </c>
      <c r="G20">
        <f>editace!E3*G16</f>
        <v>6174</v>
      </c>
      <c r="I20" s="1">
        <v>8</v>
      </c>
      <c r="J20" s="3">
        <f t="shared" si="4"/>
        <v>1</v>
      </c>
    </row>
    <row r="21" spans="1:10" ht="12.5" x14ac:dyDescent="0.25">
      <c r="A21" s="3">
        <v>20</v>
      </c>
      <c r="B21" s="2">
        <f t="shared" si="1"/>
        <v>46285</v>
      </c>
      <c r="C21" s="1">
        <f>IF(MONTH(B21)&gt;'výpočty pravidelná'!$G$3,"",B21)</f>
        <v>46285</v>
      </c>
      <c r="D21" s="3">
        <f t="shared" si="2"/>
        <v>1</v>
      </c>
    </row>
    <row r="22" spans="1:10" ht="12.5" x14ac:dyDescent="0.25">
      <c r="A22" s="3">
        <v>21</v>
      </c>
      <c r="B22" s="2">
        <f t="shared" si="1"/>
        <v>46286</v>
      </c>
      <c r="C22" s="1">
        <f>IF(MONTH(B22)&gt;'výpočty pravidelná'!$G$3,"",B22)</f>
        <v>46286</v>
      </c>
      <c r="D22" s="3">
        <f t="shared" si="2"/>
        <v>2</v>
      </c>
    </row>
    <row r="23" spans="1:10" ht="12.5" x14ac:dyDescent="0.25">
      <c r="A23" s="3">
        <v>22</v>
      </c>
      <c r="B23" s="2">
        <f t="shared" si="1"/>
        <v>46287</v>
      </c>
      <c r="C23" s="1">
        <f>IF(MONTH(B23)&gt;'výpočty pravidelná'!$G$3,"",B23)</f>
        <v>46287</v>
      </c>
      <c r="D23" s="3">
        <f t="shared" si="2"/>
        <v>3</v>
      </c>
    </row>
    <row r="24" spans="1:10" ht="12.5" x14ac:dyDescent="0.25">
      <c r="A24" s="3">
        <v>23</v>
      </c>
      <c r="B24" s="2">
        <f t="shared" si="1"/>
        <v>46288</v>
      </c>
      <c r="C24" s="1">
        <f>IF(MONTH(B24)&gt;'výpočty pravidelná'!$G$3,"",B24)</f>
        <v>46288</v>
      </c>
      <c r="D24" s="3">
        <f t="shared" si="2"/>
        <v>4</v>
      </c>
      <c r="F24" s="3" t="s">
        <v>30</v>
      </c>
      <c r="G24" s="3" t="s">
        <v>52</v>
      </c>
    </row>
    <row r="25" spans="1:10" ht="12.5" x14ac:dyDescent="0.25">
      <c r="A25" s="3">
        <v>24</v>
      </c>
      <c r="B25" s="2">
        <f t="shared" si="1"/>
        <v>46289</v>
      </c>
      <c r="C25" s="1">
        <f>IF(MONTH(B25)&gt;'výpočty pravidelná'!$G$3,"",B25)</f>
        <v>46289</v>
      </c>
      <c r="D25" s="3">
        <f t="shared" si="2"/>
        <v>5</v>
      </c>
      <c r="F25" s="3" t="s">
        <v>31</v>
      </c>
      <c r="G25" s="3" t="s">
        <v>54</v>
      </c>
    </row>
    <row r="26" spans="1:10" ht="12.5" x14ac:dyDescent="0.25">
      <c r="A26" s="3">
        <v>25</v>
      </c>
      <c r="B26" s="2">
        <f t="shared" si="1"/>
        <v>46290</v>
      </c>
      <c r="C26" s="1">
        <f>IF(MONTH(B26)&gt;'výpočty pravidelná'!$G$3,"",B26)</f>
        <v>46290</v>
      </c>
      <c r="D26" s="3">
        <f t="shared" si="2"/>
        <v>6</v>
      </c>
      <c r="F26" s="3" t="s">
        <v>32</v>
      </c>
      <c r="G26" s="3" t="s">
        <v>33</v>
      </c>
    </row>
    <row r="27" spans="1:10" ht="12.5" x14ac:dyDescent="0.25">
      <c r="A27" s="3">
        <v>26</v>
      </c>
      <c r="B27" s="2">
        <f t="shared" si="1"/>
        <v>46291</v>
      </c>
      <c r="C27" s="1">
        <f>IF(MONTH(B27)&gt;'výpočty pravidelná'!$G$3,"",B27)</f>
        <v>46291</v>
      </c>
      <c r="D27" s="3">
        <f t="shared" si="2"/>
        <v>7</v>
      </c>
    </row>
    <row r="28" spans="1:10" ht="12.5" x14ac:dyDescent="0.25">
      <c r="A28" s="3">
        <v>27</v>
      </c>
      <c r="B28" s="2">
        <f t="shared" si="1"/>
        <v>46292</v>
      </c>
      <c r="C28" s="1">
        <f>IF(MONTH(B28)&gt;'výpočty pravidelná'!$G$3,"",B28)</f>
        <v>46292</v>
      </c>
      <c r="D28" s="3">
        <f t="shared" si="2"/>
        <v>1</v>
      </c>
    </row>
    <row r="29" spans="1:10" ht="12.5" x14ac:dyDescent="0.25">
      <c r="A29" s="3">
        <v>28</v>
      </c>
      <c r="B29" s="2">
        <f t="shared" si="1"/>
        <v>46293</v>
      </c>
      <c r="C29" s="1">
        <f>IF(MONTH(B29)&gt;'výpočty pravidelná'!$G$3,"",B29)</f>
        <v>46293</v>
      </c>
      <c r="D29" s="3">
        <f t="shared" si="2"/>
        <v>2</v>
      </c>
    </row>
    <row r="30" spans="1:10" ht="12.5" x14ac:dyDescent="0.25">
      <c r="A30" s="3">
        <v>29</v>
      </c>
      <c r="B30" s="2">
        <f t="shared" si="1"/>
        <v>46294</v>
      </c>
      <c r="C30" s="1">
        <f>IF(MONTH(B30)&gt;'výpočty pravidelná'!$G$3,"",B30)</f>
        <v>46294</v>
      </c>
      <c r="D30" s="3">
        <f t="shared" si="2"/>
        <v>3</v>
      </c>
    </row>
    <row r="31" spans="1:10" ht="12.5" x14ac:dyDescent="0.25">
      <c r="A31" s="3">
        <v>30</v>
      </c>
      <c r="B31" s="2">
        <f t="shared" si="1"/>
        <v>46295</v>
      </c>
      <c r="C31" s="1">
        <f>IF(MONTH(B31)&gt;'výpočty pravidelná'!$G$3,"",B31)</f>
        <v>46295</v>
      </c>
      <c r="D31" s="3">
        <f t="shared" si="2"/>
        <v>4</v>
      </c>
    </row>
    <row r="32" spans="1:10" ht="12.5" x14ac:dyDescent="0.25">
      <c r="A32" s="3">
        <v>31</v>
      </c>
      <c r="B32" s="2">
        <f t="shared" si="1"/>
        <v>46296</v>
      </c>
      <c r="C32" s="1" t="str">
        <f>IF(MONTH(B32)&gt;'výpočty pravidelná'!$G$3,"",B32)</f>
        <v/>
      </c>
      <c r="D32" s="3" t="str">
        <f t="shared" si="2"/>
        <v/>
      </c>
    </row>
    <row r="36" spans="3:5" ht="15.75" customHeight="1" x14ac:dyDescent="0.25">
      <c r="C36" s="33" t="str">
        <f>'výpočty pravidelná'!M1</f>
        <v>Ne</v>
      </c>
      <c r="D36" s="33" t="e">
        <f>#REF!</f>
        <v>#REF!</v>
      </c>
      <c r="E36" s="33"/>
    </row>
    <row r="37" spans="3:5" ht="15.75" customHeight="1" x14ac:dyDescent="0.25">
      <c r="C37" s="33">
        <f>'výpočty pravidelná'!M2</f>
        <v>0</v>
      </c>
      <c r="D37" s="33" t="e">
        <f>#REF!</f>
        <v>#REF!</v>
      </c>
      <c r="E37" s="33"/>
    </row>
    <row r="38" spans="3:5" ht="15.75" customHeight="1" x14ac:dyDescent="0.25">
      <c r="C38" s="33" t="str">
        <f>'výpočty pravidelná'!M3</f>
        <v>Ano</v>
      </c>
      <c r="D38" s="33" t="e">
        <f>#REF!</f>
        <v>#REF!</v>
      </c>
      <c r="E38" s="33"/>
    </row>
    <row r="39" spans="3:5" ht="15.75" customHeight="1" x14ac:dyDescent="0.25">
      <c r="C39" s="33"/>
      <c r="D39" s="33" t="e">
        <f>#REF!</f>
        <v>#REF!</v>
      </c>
      <c r="E39" s="33"/>
    </row>
    <row r="40" spans="3:5" ht="15.75" customHeight="1" x14ac:dyDescent="0.25">
      <c r="C40" s="33"/>
      <c r="D40" s="33" t="e">
        <f>#REF!</f>
        <v>#REF!</v>
      </c>
      <c r="E40" s="33"/>
    </row>
    <row r="41" spans="3:5" ht="15.75" customHeight="1" x14ac:dyDescent="0.25">
      <c r="C41" s="33"/>
      <c r="D41" s="33" t="e">
        <f>#REF!</f>
        <v>#REF!</v>
      </c>
      <c r="E41" s="33"/>
    </row>
    <row r="42" spans="3:5" ht="15.75" customHeight="1" x14ac:dyDescent="0.25">
      <c r="C42" s="33"/>
      <c r="D42" s="33" t="e">
        <f>#REF!</f>
        <v>#REF!</v>
      </c>
      <c r="E42" s="33"/>
    </row>
    <row r="43" spans="3:5" ht="15.75" customHeight="1" x14ac:dyDescent="0.25">
      <c r="C43" s="33"/>
      <c r="D43" s="33" t="e">
        <f>#REF!</f>
        <v>#REF!</v>
      </c>
      <c r="E43" s="33"/>
    </row>
    <row r="44" spans="3:5" ht="15.75" customHeight="1" x14ac:dyDescent="0.25">
      <c r="C44" s="33"/>
      <c r="D44" s="33" t="e">
        <f>#REF!</f>
        <v>#REF!</v>
      </c>
      <c r="E44" s="33"/>
    </row>
    <row r="45" spans="3:5" ht="15.75" customHeight="1" x14ac:dyDescent="0.25">
      <c r="C45" s="33"/>
      <c r="D45" s="33" t="e">
        <f>#REF!</f>
        <v>#REF!</v>
      </c>
      <c r="E45" s="33"/>
    </row>
    <row r="46" spans="3:5" ht="15.75" customHeight="1" x14ac:dyDescent="0.25">
      <c r="C46" s="33"/>
      <c r="D46" s="33" t="e">
        <f>#REF!</f>
        <v>#REF!</v>
      </c>
      <c r="E46" s="33"/>
    </row>
    <row r="47" spans="3:5" ht="15.75" customHeight="1" x14ac:dyDescent="0.25">
      <c r="C47" s="33"/>
      <c r="D47" s="33" t="e">
        <f>#REF!</f>
        <v>#REF!</v>
      </c>
      <c r="E47" s="33"/>
    </row>
  </sheetData>
  <sheetProtection algorithmName="SHA-512" hashValue="8ec9W/Bjc25qlQU8VrfMY21hAAJ39BiIAeqzwGZf08FdbK5We+Tkn2EUcpLmsuP/5ZVHfdVfG6U1IgevN3sAXg==" saltValue="F511p43mky55IEPTkhZZPQ==" spinCount="100000" sheet="1" objects="1" scenarios="1"/>
  <mergeCells count="2">
    <mergeCell ref="F1:G1"/>
    <mergeCell ref="F7:G7"/>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7 1 x l X D x X E B G l A A A A 9 w A A A B I A H A B D b 2 5 m a W c v U G F j a 2 F n Z S 5 4 b W w g o h g A K K A U A A A A A A A A A A A A A A A A A A A A A A A A A A A A h Y 9 N D o I w G E S v Q r q n P x A S Q z 7 K g q 0 k J i b G u G t K h U Y o h h b L 3 V x 4 J K 8 g R l F 3 L u f N W 8 z c r z f I p 6 4 N L m q w u j c Z Y p i i Q B n Z V 9 r U G R r d M V y h n M N G y J O o V T D L x q a T r T L U O H d O C f H e Y x / j f q h J R C k j + 3 K 9 l Y 3 q B P r I + r 8 c a m O d M F I h D r v X G B 5 h l l D M a B J j C m S h U G r z N a J 5 8 L P 9 g V C M r R s H x a U N i w O Q J Q J 5 n + A P U E s D B B Q A A g A I A O 9 c Z V 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v X G V c K I p H u A 4 A A A A R A A A A E w A c A E Z v c m 1 1 b G F z L 1 N l Y 3 R p b 2 4 x L m 0 g o h g A K K A U A A A A A A A A A A A A A A A A A A A A A A A A A A A A K 0 5 N L s n M z 1 M I h t C G 1 g B Q S w E C L Q A U A A I A C A D v X G V c P F c Q E a U A A A D 3 A A A A E g A A A A A A A A A A A A A A A A A A A A A A Q 2 9 u Z m l n L 1 B h Y 2 t h Z 2 U u e G 1 s U E s B A i 0 A F A A C A A g A 7 1 x l X A / K 6 a u k A A A A 6 Q A A A B M A A A A A A A A A A A A A A A A A 8 Q A A A F t D b 2 5 0 Z W 5 0 X 1 R 5 c G V z X S 5 4 b W x Q S w E C L Q A U A A I A C A D v X G V 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G A 1 K 0 Z 4 6 q U 2 K v d M l Z l t e 4 A A A A A A C A A A A A A A Q Z g A A A A E A A C A A A A C Z t j g G e r 8 X r h O 5 4 S m L p 3 4 E t 8 C E z 3 f Q w J R D s g 4 A Y s E 9 M w A A A A A O g A A A A A I A A C A A A A B R / h r y 3 i 5 s L C 2 W T g Y 8 9 z k / n N d W o + J K I J H M J S k j C Q W B 7 F A A A A A i l u I b 0 R B b E 1 q 7 K Z u 8 Z m C n T c H 1 U p F G V b A P k Z z C I J g H j 0 s 7 J a q w j x Q 2 o g + o e E s a W h K A V T c k I 0 U y G x J V J b U + w N P M G u U m 4 n a C D n f o W A 4 J Q L R K f k A A A A B Y R y i m V w X P l q m E d s W a o f Q G + + L a V D e M B d X A I P Z 9 q u I D y 0 I 9 P E a z s 3 G P T O 2 J W L G U W 7 z H v Y p d Y r Q X T v j 0 V 0 3 y P 0 8 q < / D a t a M a s h u p > 
</file>

<file path=customXml/itemProps1.xml><?xml version="1.0" encoding="utf-8"?>
<ds:datastoreItem xmlns:ds="http://schemas.openxmlformats.org/officeDocument/2006/customXml" ds:itemID="{5EB5F2AD-761C-4C0E-A6F0-2111B143890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5</vt:i4>
      </vt:variant>
    </vt:vector>
  </HeadingPairs>
  <TitlesOfParts>
    <vt:vector size="5" baseType="lpstr">
      <vt:lpstr>Informace</vt:lpstr>
      <vt:lpstr>KALKULAČKA</vt:lpstr>
      <vt:lpstr>Zákonná úprava § 13b</vt:lpstr>
      <vt:lpstr>editace</vt:lpstr>
      <vt:lpstr>výpočty pravidelná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Chlebovská JIřina Mgr.(MPSV)</dc:creator>
  <cp:lastModifiedBy>Chlebovská Jiřina Mgr. (MPSV)</cp:lastModifiedBy>
  <dcterms:created xsi:type="dcterms:W3CDTF">2025-03-02T18:41:33Z</dcterms:created>
  <dcterms:modified xsi:type="dcterms:W3CDTF">2026-03-06T12:20:10Z</dcterms:modified>
</cp:coreProperties>
</file>